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2_0.bin" ContentType="application/vnd.openxmlformats-officedocument.oleObject"/>
  <Override PartName="/xl/embeddings/oleObject_22_1.bin" ContentType="application/vnd.openxmlformats-officedocument.oleObject"/>
  <Override PartName="/xl/embeddings/oleObject_2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5" yWindow="65221" windowWidth="15600" windowHeight="7710" tabRatio="936" activeTab="25"/>
  </bookViews>
  <sheets>
    <sheet name="ANA " sheetId="1" r:id="rId1"/>
    <sheet name="R I " sheetId="2" r:id="rId2"/>
    <sheet name="B D  " sheetId="3" r:id="rId3"/>
    <sheet name="INTE " sheetId="4" r:id="rId4"/>
    <sheet name="PE " sheetId="5" r:id="rId5"/>
    <sheet name="GP" sheetId="6" r:id="rId6"/>
    <sheet name="G APP " sheetId="7" r:id="rId7"/>
    <sheet name="GF" sheetId="8" r:id="rId8"/>
    <sheet name="QL" sheetId="9" r:id="rId9"/>
    <sheet name="OE" sheetId="10" r:id="rId10"/>
    <sheet name="C ANA" sheetId="11" r:id="rId11"/>
    <sheet name="DR SO" sheetId="12" r:id="rId12"/>
    <sheet name="DR AF " sheetId="13" r:id="rId13"/>
    <sheet name="TCE" sheetId="14" r:id="rId14"/>
    <sheet name="ARAB" sheetId="15" r:id="rId15"/>
    <sheet name="ANGL" sheetId="16" r:id="rId16"/>
    <sheet name="MCP" sheetId="17" r:id="rId17"/>
    <sheet name="DEW" sheetId="18" r:id="rId18"/>
    <sheet name="Contrôles" sheetId="19" r:id="rId19"/>
    <sheet name="EFCF T" sheetId="20" r:id="rId20"/>
    <sheet name="EFCF P" sheetId="21" r:id="rId21"/>
    <sheet name="P.F.F" sheetId="22" r:id="rId22"/>
    <sheet name="LEXIQUE" sheetId="23" r:id="rId23"/>
    <sheet name="Etat délibération 1ère Année" sheetId="24" r:id="rId24"/>
    <sheet name="Etat délibération 2ème Année" sheetId="25" r:id="rId25"/>
    <sheet name="Etat délibération final" sheetId="26" r:id="rId26"/>
  </sheets>
  <definedNames>
    <definedName name="_xlnm.Print_Area" localSheetId="18">'Contrôles'!$A$1:$U$39</definedName>
    <definedName name="_xlnm.Print_Area" localSheetId="20">'EFCF P'!$A$1:$V$36</definedName>
    <definedName name="_xlnm.Print_Area" localSheetId="19">'EFCF T'!$A$1:$U$37</definedName>
    <definedName name="_xlnm.Print_Area" localSheetId="25">'Etat délibération final'!$A$1:$N$31</definedName>
  </definedNames>
  <calcPr fullCalcOnLoad="1"/>
</workbook>
</file>

<file path=xl/sharedStrings.xml><?xml version="1.0" encoding="utf-8"?>
<sst xmlns="http://schemas.openxmlformats.org/spreadsheetml/2006/main" count="544" uniqueCount="190">
  <si>
    <t>Nom &amp; Prénom</t>
  </si>
  <si>
    <t>« Intitulé de la filière de formation »</t>
  </si>
  <si>
    <t>N°</t>
  </si>
  <si>
    <t>Nom &amp; Prénom du stagiaire</t>
  </si>
  <si>
    <t>CC 1</t>
  </si>
  <si>
    <t>CC 2</t>
  </si>
  <si>
    <t>CC 3</t>
  </si>
  <si>
    <t>Moyenne CC</t>
  </si>
  <si>
    <t>FICHE SYNTHETIQUE DES RESULTATS OBTENUS 
A L’ISSU DE CHAQUE CONTROLE CONTINU</t>
  </si>
  <si>
    <t>CC4</t>
  </si>
  <si>
    <t>CC 5</t>
  </si>
  <si>
    <t>CC 6</t>
  </si>
  <si>
    <t>Signature du Formateur</t>
  </si>
  <si>
    <t>« intitulé de l’unité de formation »/ coefficient
Organisation des Entreprises / 1</t>
  </si>
  <si>
    <t>« intitulé de l’unité de formation »/ coefficient
Communication en Français / 2</t>
  </si>
  <si>
    <t>« intitulé de l’unité de formation »/ coefficient
Communication en Anglais / 2</t>
  </si>
  <si>
    <t>Moyenne</t>
  </si>
  <si>
    <t>NOM Prénom</t>
  </si>
  <si>
    <r>
      <t>Moyennes pondérées 1</t>
    </r>
    <r>
      <rPr>
        <b/>
        <vertAlign val="superscript"/>
        <sz val="9"/>
        <rFont val="Times New Roman"/>
        <family val="1"/>
      </rPr>
      <t>ère</t>
    </r>
    <r>
      <rPr>
        <b/>
        <sz val="9"/>
        <rFont val="Times New Roman"/>
        <family val="1"/>
      </rPr>
      <t xml:space="preserve"> année</t>
    </r>
  </si>
  <si>
    <t>Moyenne Générale</t>
  </si>
  <si>
    <r>
      <t xml:space="preserve"> 1</t>
    </r>
    <r>
      <rPr>
        <b/>
        <vertAlign val="superscript"/>
        <sz val="9"/>
        <rFont val="Times New Roman"/>
        <family val="1"/>
      </rPr>
      <t>ère</t>
    </r>
    <r>
      <rPr>
        <b/>
        <sz val="9"/>
        <rFont val="Times New Roman"/>
        <family val="1"/>
      </rPr>
      <t xml:space="preserve"> année </t>
    </r>
  </si>
  <si>
    <t xml:space="preserve"> MG1</t>
  </si>
  <si>
    <t>Proposition / Commentaires du jury d’Examens</t>
  </si>
  <si>
    <t>Contrôles Continus MPCC1</t>
  </si>
  <si>
    <t>EFCF</t>
  </si>
  <si>
    <t>Théorique MPEFCFT1</t>
  </si>
  <si>
    <t>Pratique MPEFCFP1</t>
  </si>
  <si>
    <t>Modalités de passage de la 1ère en 2ème année</t>
  </si>
  <si>
    <t>FILIERE : TECHNICIEN EN GESTION INFORMATISEE</t>
  </si>
  <si>
    <t>Examen de Fin de Cursus de Formation Pratique</t>
  </si>
  <si>
    <t>Examen de Fin de Cursus de Formation Théorique</t>
  </si>
  <si>
    <t>Contrôles Continus</t>
  </si>
  <si>
    <t>Classement</t>
  </si>
  <si>
    <t>CODE</t>
  </si>
  <si>
    <t>LEXIQUE</t>
  </si>
  <si>
    <t>« intitulé de l’unité de formation »/ coefficient
Analyse et Conception de Système D'Informatique / 3</t>
  </si>
  <si>
    <t>« intitulé de l’unité de formation »/ coefficient
BASE DE DONNEES  / 3</t>
  </si>
  <si>
    <t>« intitulé de l’unité de formation »/ coefficient
INTERNET/ 3</t>
  </si>
  <si>
    <t>« intitulé de l’unité de formation »/ coefficient
GESTION DES APPROVISIONNEMENT / 3</t>
  </si>
  <si>
    <t>« intitulé de l’unité de formation »/ coefficient
Réseaux Informatique / 3</t>
  </si>
  <si>
    <t>« intitulé de l’unité de formation »/ coefficient
Programmation Evenementielle / 3</t>
  </si>
  <si>
    <t>« intitulé de l’unité de formation »/ coefficient
Communication en Arabe / 2</t>
  </si>
  <si>
    <t>UF 2.2</t>
  </si>
  <si>
    <t>UF 2.3</t>
  </si>
  <si>
    <t>UF 2.4</t>
  </si>
  <si>
    <t>UF 2.13</t>
  </si>
  <si>
    <t>UF 2.1</t>
  </si>
  <si>
    <t>Internet</t>
  </si>
  <si>
    <t>UF 2.7</t>
  </si>
  <si>
    <t>Unité de formation</t>
  </si>
  <si>
    <t>« intitulé de l’unité de formation »/ coefficient
Développement WEB/ 3</t>
  </si>
  <si>
    <t>UF
2.1</t>
  </si>
  <si>
    <t>UF
2.2</t>
  </si>
  <si>
    <t>UF
2.3</t>
  </si>
  <si>
    <t>UF
2.4</t>
  </si>
  <si>
    <t>UF
2.5</t>
  </si>
  <si>
    <t>UF
2.7</t>
  </si>
  <si>
    <t>UF
2.9</t>
  </si>
  <si>
    <t>UF
2.10</t>
  </si>
  <si>
    <t>UF
2.11</t>
  </si>
  <si>
    <t>UF
2.15</t>
  </si>
  <si>
    <t>UF
2.17</t>
  </si>
  <si>
    <t>Obs des formateurs</t>
  </si>
  <si>
    <t>Etat de Délibération de la 2ème année</t>
  </si>
  <si>
    <r>
      <t xml:space="preserve"> 2</t>
    </r>
    <r>
      <rPr>
        <b/>
        <vertAlign val="superscript"/>
        <sz val="9"/>
        <rFont val="Times New Roman"/>
        <family val="1"/>
      </rPr>
      <t>ère</t>
    </r>
    <r>
      <rPr>
        <b/>
        <sz val="9"/>
        <rFont val="Times New Roman"/>
        <family val="1"/>
      </rPr>
      <t xml:space="preserve"> année </t>
    </r>
  </si>
  <si>
    <r>
      <t>Moyennes pondérées 2</t>
    </r>
    <r>
      <rPr>
        <b/>
        <vertAlign val="superscript"/>
        <sz val="9"/>
        <rFont val="Times New Roman"/>
        <family val="1"/>
      </rPr>
      <t>ère</t>
    </r>
    <r>
      <rPr>
        <b/>
        <sz val="9"/>
        <rFont val="Times New Roman"/>
        <family val="1"/>
      </rPr>
      <t xml:space="preserve"> année</t>
    </r>
  </si>
  <si>
    <t>Contrôles Continus MPCC2</t>
  </si>
  <si>
    <t>Théorique MPEFCFT2</t>
  </si>
  <si>
    <t>Pratique MPEFCFP2</t>
  </si>
  <si>
    <t xml:space="preserve">NF </t>
  </si>
  <si>
    <t>Décision du jury d’examens</t>
  </si>
  <si>
    <t>MPCC</t>
  </si>
  <si>
    <t xml:space="preserve">EFCFT </t>
  </si>
  <si>
    <t>EFCFP</t>
  </si>
  <si>
    <t>BENAZZOUZ SANAE</t>
  </si>
  <si>
    <t>Toutes les notes sont calculées sur une échelle de 20.</t>
  </si>
  <si>
    <t>COMMISION DU JURY D'EXAMEN</t>
  </si>
  <si>
    <t>Président du Jury</t>
  </si>
  <si>
    <t>Représentant de la DFP</t>
  </si>
  <si>
    <t>Directeur Pédagogique</t>
  </si>
  <si>
    <t>Membre</t>
  </si>
  <si>
    <t xml:space="preserve">Modalités d’obtention du diplôme Sanctionnant la formation 
- Tableau synthétique – </t>
  </si>
  <si>
    <t>UF 2.5</t>
  </si>
  <si>
    <t>UF 2.6</t>
  </si>
  <si>
    <t>UF 2.8</t>
  </si>
  <si>
    <t>UF 2.9</t>
  </si>
  <si>
    <t>UF 2.10</t>
  </si>
  <si>
    <t>UF 2.11</t>
  </si>
  <si>
    <t>UF 2.14</t>
  </si>
  <si>
    <t>UF 2.15</t>
  </si>
  <si>
    <t>UF 2.16</t>
  </si>
  <si>
    <t>UF 2.17</t>
  </si>
  <si>
    <t>Analyse et concéption de système d'information</t>
  </si>
  <si>
    <t>Réseaux informatique</t>
  </si>
  <si>
    <t>Bases de données</t>
  </si>
  <si>
    <t>Programmation événementielle</t>
  </si>
  <si>
    <t>Gestion de la production</t>
  </si>
  <si>
    <t xml:space="preserve">Gestion des approvisionnement </t>
  </si>
  <si>
    <t>Gestion financière</t>
  </si>
  <si>
    <t>Qualité logiciel</t>
  </si>
  <si>
    <t>Organisation d'entreprise</t>
  </si>
  <si>
    <t>Comptabilité Analytique</t>
  </si>
  <si>
    <t>Droit social</t>
  </si>
  <si>
    <t>Droit des affaires</t>
  </si>
  <si>
    <t>Communication professionnelle en français</t>
  </si>
  <si>
    <t>Communication professionnelle en Arabe</t>
  </si>
  <si>
    <t>Communication professionnelle en Anglais</t>
  </si>
  <si>
    <t>Dévellopement WEB</t>
  </si>
  <si>
    <t>Administration MCP</t>
  </si>
  <si>
    <t>« intitulé de l’unité de formation »/ coefficient
qualité logiciel / 2</t>
  </si>
  <si>
    <t>« intitulé de l’unité de formation »/ coefficient
Comtabilité Analytique / 2</t>
  </si>
  <si>
    <t>« intitulé de l’unité de formation »/ coefficient
Droit Social / 1</t>
  </si>
  <si>
    <t>« intitulé de l’unité de formation »/ coefficient
Droit des Affaires/ 1</t>
  </si>
  <si>
    <t>« intitulé de l’unité de formation »/ coefficient
MCP / 3</t>
  </si>
  <si>
    <t>TABLEAU RECAPITULATIF DES RESULTATS DES TRAVAUX INDIVIDUELS DE FIN DE FORMATION</t>
  </si>
  <si>
    <t>Intérêt du sujet traité</t>
  </si>
  <si>
    <t>Démarche adoptée pour réaliser le travail</t>
  </si>
  <si>
    <t>Présentation et organisation générale des travaux présentés</t>
  </si>
  <si>
    <t>Méthodes et outils de l’exposé</t>
  </si>
  <si>
    <t>Qualité de l’exposé</t>
  </si>
  <si>
    <t>Clarté des propos et élocution</t>
  </si>
  <si>
    <t>Pertinence des résultats obtenus ou des raisonnements développés</t>
  </si>
  <si>
    <t>Maîtrise du sujet exposé</t>
  </si>
  <si>
    <t>Capacité à développer des réponses adaptées aux questions posées lors de l’exposé</t>
  </si>
  <si>
    <t>Maîtrise de soi durant l’exposé</t>
  </si>
  <si>
    <t>Moyenne Pondérée /20</t>
  </si>
  <si>
    <t>Observations Jury</t>
  </si>
  <si>
    <t>UF 2.18</t>
  </si>
  <si>
    <t>Stage en Entreprise</t>
  </si>
  <si>
    <t>TECHNICIEN EN GESTION INFORMATISEE 2ème Année</t>
  </si>
  <si>
    <t>CC 4</t>
  </si>
  <si>
    <t>UF
2.6</t>
  </si>
  <si>
    <t>UF
2.8</t>
  </si>
  <si>
    <t>UF
2.13</t>
  </si>
  <si>
    <t>UF
2.14</t>
  </si>
  <si>
    <t>UF
2.16</t>
  </si>
  <si>
    <t>Moyenne de La Classe</t>
  </si>
  <si>
    <t>En qualité de</t>
  </si>
  <si>
    <t>Emargement</t>
  </si>
  <si>
    <t>Déclaré Lauréat</t>
  </si>
  <si>
    <t>« intitulé de l’unité de formation »/ coefficient gestion de la production
GESTION DE LA PRODUCTION / 3</t>
  </si>
  <si>
    <t>Admise</t>
  </si>
  <si>
    <t>Admis</t>
  </si>
  <si>
    <t>Admise Rachetée</t>
  </si>
  <si>
    <t>Admis Racheté</t>
  </si>
  <si>
    <t>Déclarée Lauréate</t>
  </si>
  <si>
    <t>Emargement du formateur
 de l’UF</t>
  </si>
  <si>
    <t>« intitulé de l’unité de formation »/ coefficient
Gestion Financière / 2</t>
  </si>
  <si>
    <t>UF
2.18</t>
  </si>
  <si>
    <t>Membre Professionnel</t>
  </si>
  <si>
    <t>Membre Interne</t>
  </si>
  <si>
    <t>Représenant de la DFP</t>
  </si>
  <si>
    <t>Membre Professionnell</t>
  </si>
  <si>
    <t>Moyennes pondérées
des EFCFT   (20% )</t>
  </si>
  <si>
    <t>Moyennes pondérées
des EFCFP   (30% )</t>
  </si>
  <si>
    <t xml:space="preserve">NSTI
20% </t>
  </si>
  <si>
    <t xml:space="preserve">Membre du Jury des soutenances </t>
  </si>
  <si>
    <t xml:space="preserve">Emargement </t>
  </si>
  <si>
    <r>
      <t>Moyennes pondérées
des Contrôles contionus (</t>
    </r>
    <r>
      <rPr>
        <b/>
        <sz val="9"/>
        <rFont val="Times New Roman"/>
        <family val="1"/>
      </rPr>
      <t>30%)</t>
    </r>
  </si>
  <si>
    <t>GESTION INFORMATISEE 2ème Année</t>
  </si>
  <si>
    <t>UF
A1</t>
  </si>
  <si>
    <t>UF
A2</t>
  </si>
  <si>
    <t xml:space="preserve"> GESTION INFORMATISEE </t>
  </si>
  <si>
    <t>Niveau :</t>
  </si>
  <si>
    <t xml:space="preserve">Classe : </t>
  </si>
  <si>
    <t xml:space="preserve">Technicien </t>
  </si>
  <si>
    <t xml:space="preserve">2ème Année </t>
  </si>
  <si>
    <t xml:space="preserve">GESTION INFORMATISEE </t>
  </si>
  <si>
    <t>UF A1</t>
  </si>
  <si>
    <t>UF A2</t>
  </si>
  <si>
    <t>FILIERE :GESTION INFORMATISEE</t>
  </si>
  <si>
    <t xml:space="preserve">Niveau : Technicien </t>
  </si>
  <si>
    <r>
      <t xml:space="preserve">MPCC
</t>
    </r>
    <r>
      <rPr>
        <b/>
        <sz val="6"/>
        <rFont val="Times New Roman"/>
        <family val="1"/>
      </rPr>
      <t>1ère Année</t>
    </r>
  </si>
  <si>
    <r>
      <t xml:space="preserve">MPCC
</t>
    </r>
    <r>
      <rPr>
        <b/>
        <sz val="6"/>
        <rFont val="Times New Roman"/>
        <family val="1"/>
      </rPr>
      <t>2ème Année</t>
    </r>
  </si>
  <si>
    <r>
      <t xml:space="preserve">EFCFT
</t>
    </r>
    <r>
      <rPr>
        <b/>
        <sz val="6"/>
        <rFont val="Times New Roman"/>
        <family val="1"/>
      </rPr>
      <t>1ère Année</t>
    </r>
  </si>
  <si>
    <r>
      <t xml:space="preserve">EFCFP
</t>
    </r>
    <r>
      <rPr>
        <b/>
        <sz val="6"/>
        <rFont val="Times New Roman"/>
        <family val="1"/>
      </rPr>
      <t>1ère Année</t>
    </r>
  </si>
  <si>
    <r>
      <t xml:space="preserve">EFCFT
</t>
    </r>
    <r>
      <rPr>
        <b/>
        <sz val="6"/>
        <rFont val="Times New Roman"/>
        <family val="1"/>
      </rPr>
      <t>2ème Année</t>
    </r>
  </si>
  <si>
    <r>
      <t xml:space="preserve">EFCFP
</t>
    </r>
    <r>
      <rPr>
        <b/>
        <sz val="6"/>
        <rFont val="Times New Roman"/>
        <family val="1"/>
      </rPr>
      <t>2ème Année</t>
    </r>
  </si>
  <si>
    <t>N° INS</t>
  </si>
  <si>
    <t>Redoublant</t>
  </si>
  <si>
    <t xml:space="preserve">Admise </t>
  </si>
  <si>
    <t>Année de Formation 2014-2015</t>
  </si>
  <si>
    <r>
      <t xml:space="preserve">Filière : </t>
    </r>
    <r>
      <rPr>
        <b/>
        <sz val="16"/>
        <rFont val="Times New Roman"/>
        <family val="1"/>
      </rPr>
      <t>GESTION INFORMATISEE</t>
    </r>
  </si>
  <si>
    <t xml:space="preserve">Tél. : </t>
  </si>
  <si>
    <t xml:space="preserve">Fax : </t>
  </si>
  <si>
    <t xml:space="preserve">« NOM Prénom du formateur »
</t>
  </si>
  <si>
    <t>Tél. :</t>
  </si>
  <si>
    <t>Fax :</t>
  </si>
  <si>
    <t xml:space="preserve">Tél. : </t>
  </si>
  <si>
    <t xml:space="preserve">Fax :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</si>
</sst>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"/>
    <numFmt numFmtId="176" formatCode="0.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0.0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C]dddd\ d\ mmmm\ yyyy"/>
    <numFmt numFmtId="192" formatCode="dd/mm/yy;@"/>
    <numFmt numFmtId="193" formatCode="d/m/yy;@"/>
    <numFmt numFmtId="194" formatCode="&quot;د.م.&quot;\ #,##0_-;&quot;د.م.&quot;\ #,##0\-"/>
    <numFmt numFmtId="195" formatCode="&quot;د.م.&quot;\ #,##0_-;[Red]&quot;د.م.&quot;\ #,##0\-"/>
    <numFmt numFmtId="196" formatCode="&quot;د.م.&quot;\ #,##0.00_-;&quot;د.م.&quot;\ #,##0.00\-"/>
    <numFmt numFmtId="197" formatCode="&quot;د.م.&quot;\ #,##0.00_-;[Red]&quot;د.م.&quot;\ #,##0.00\-"/>
    <numFmt numFmtId="198" formatCode="_-&quot;د.م.&quot;\ * #,##0_-;_-&quot;د.م.&quot;\ * #,##0\-;_-&quot;د.م.&quot;\ * &quot;-&quot;_-;_-@_-"/>
    <numFmt numFmtId="199" formatCode="_-* #,##0_-;_-* #,##0\-;_-* &quot;-&quot;_-;_-@_-"/>
    <numFmt numFmtId="200" formatCode="_-&quot;د.م.&quot;\ * #,##0.00_-;_-&quot;د.م.&quot;\ * #,##0.00\-;_-&quot;د.م.&quot;\ * &quot;-&quot;??_-;_-@_-"/>
    <numFmt numFmtId="201" formatCode="_-* #,##0.00_-;_-* #,##0.00\-;_-* &quot;-&quot;??_-;_-@_-"/>
    <numFmt numFmtId="202" formatCode="00.0"/>
    <numFmt numFmtId="203" formatCode="00"/>
  </numFmts>
  <fonts count="81">
    <font>
      <sz val="10"/>
      <name val="Arial"/>
      <family val="0"/>
    </font>
    <font>
      <sz val="10"/>
      <name val="Times New Roman"/>
      <family val="1"/>
    </font>
    <font>
      <sz val="12"/>
      <name val="Marin"/>
      <family val="0"/>
    </font>
    <font>
      <b/>
      <sz val="12"/>
      <name val="Mari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b/>
      <sz val="7"/>
      <name val="Times New Roman"/>
      <family val="1"/>
    </font>
    <font>
      <sz val="10"/>
      <color indexed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Verdana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9"/>
      <color indexed="10"/>
      <name val="Times New Roman"/>
      <family val="1"/>
    </font>
    <font>
      <b/>
      <sz val="12"/>
      <color indexed="12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Marin"/>
      <family val="0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6"/>
      <name val="Times New Roman"/>
      <family val="1"/>
    </font>
    <font>
      <b/>
      <sz val="11"/>
      <name val="Arial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Mar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rgb="FFFF0000"/>
      <name val="Mar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0" borderId="12" xfId="45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45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" fillId="0" borderId="14" xfId="0" applyFont="1" applyBorder="1" applyAlignment="1">
      <alignment horizontal="justify" vertical="top" wrapText="1"/>
    </xf>
    <xf numFmtId="2" fontId="9" fillId="35" borderId="15" xfId="0" applyNumberFormat="1" applyFont="1" applyFill="1" applyBorder="1" applyAlignment="1">
      <alignment horizontal="left" vertical="center" wrapText="1"/>
    </xf>
    <xf numFmtId="2" fontId="9" fillId="35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6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 applyProtection="1">
      <alignment horizontal="left"/>
      <protection locked="0"/>
    </xf>
    <xf numFmtId="2" fontId="6" fillId="0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2" fontId="9" fillId="0" borderId="13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2" fontId="17" fillId="35" borderId="15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14" fontId="9" fillId="35" borderId="13" xfId="0" applyNumberFormat="1" applyFont="1" applyFill="1" applyBorder="1" applyAlignment="1">
      <alignment horizontal="center" wrapText="1"/>
    </xf>
    <xf numFmtId="14" fontId="9" fillId="35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2" fontId="9" fillId="34" borderId="19" xfId="0" applyNumberFormat="1" applyFont="1" applyFill="1" applyBorder="1" applyAlignment="1">
      <alignment horizontal="center" vertical="center" wrapText="1"/>
    </xf>
    <xf numFmtId="2" fontId="9" fillId="34" borderId="20" xfId="0" applyNumberFormat="1" applyFont="1" applyFill="1" applyBorder="1" applyAlignment="1">
      <alignment horizontal="center" vertical="center" wrapText="1"/>
    </xf>
    <xf numFmtId="2" fontId="9" fillId="34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192" fontId="24" fillId="35" borderId="13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center"/>
    </xf>
    <xf numFmtId="193" fontId="9" fillId="35" borderId="13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13" xfId="0" applyFont="1" applyFill="1" applyBorder="1" applyAlignment="1">
      <alignment/>
    </xf>
    <xf numFmtId="2" fontId="35" fillId="34" borderId="13" xfId="0" applyNumberFormat="1" applyFont="1" applyFill="1" applyBorder="1" applyAlignment="1">
      <alignment horizontal="center" vertical="center" wrapText="1"/>
    </xf>
    <xf numFmtId="2" fontId="2" fillId="8" borderId="13" xfId="0" applyNumberFormat="1" applyFont="1" applyFill="1" applyBorder="1" applyAlignment="1">
      <alignment horizontal="center" vertical="center" wrapText="1"/>
    </xf>
    <xf numFmtId="14" fontId="9" fillId="36" borderId="13" xfId="0" applyNumberFormat="1" applyFont="1" applyFill="1" applyBorder="1" applyAlignment="1">
      <alignment horizontal="center" wrapText="1"/>
    </xf>
    <xf numFmtId="14" fontId="9" fillId="36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2" fontId="2" fillId="37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82" fontId="9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2" fillId="37" borderId="0" xfId="0" applyNumberFormat="1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7" borderId="0" xfId="0" applyFill="1" applyAlignment="1">
      <alignment/>
    </xf>
    <xf numFmtId="2" fontId="7" fillId="36" borderId="0" xfId="0" applyNumberFormat="1" applyFont="1" applyFill="1" applyBorder="1" applyAlignment="1">
      <alignment horizontal="center" vertical="center" wrapText="1"/>
    </xf>
    <xf numFmtId="2" fontId="78" fillId="37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78" fillId="0" borderId="13" xfId="0" applyNumberFormat="1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2" fontId="80" fillId="0" borderId="13" xfId="0" applyNumberFormat="1" applyFont="1" applyBorder="1" applyAlignment="1">
      <alignment horizontal="center" vertical="center" wrapText="1"/>
    </xf>
    <xf numFmtId="2" fontId="80" fillId="34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1" fontId="78" fillId="0" borderId="13" xfId="0" applyNumberFormat="1" applyFont="1" applyFill="1" applyBorder="1" applyAlignment="1">
      <alignment horizontal="center" vertical="center" wrapText="1"/>
    </xf>
    <xf numFmtId="2" fontId="78" fillId="0" borderId="13" xfId="0" applyNumberFormat="1" applyFont="1" applyFill="1" applyBorder="1" applyAlignment="1">
      <alignment horizontal="left" vertical="center" wrapText="1"/>
    </xf>
    <xf numFmtId="2" fontId="37" fillId="0" borderId="17" xfId="0" applyNumberFormat="1" applyFont="1" applyFill="1" applyBorder="1" applyAlignment="1">
      <alignment horizontal="center" vertical="center" wrapText="1"/>
    </xf>
    <xf numFmtId="2" fontId="9" fillId="35" borderId="22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left" vertical="center"/>
      <protection locked="0"/>
    </xf>
    <xf numFmtId="0" fontId="13" fillId="37" borderId="13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" fillId="37" borderId="13" xfId="53" applyFont="1" applyFill="1" applyBorder="1" applyAlignment="1">
      <alignment horizontal="center" vertical="center" wrapText="1"/>
      <protection/>
    </xf>
    <xf numFmtId="0" fontId="30" fillId="0" borderId="23" xfId="0" applyFont="1" applyBorder="1" applyAlignment="1">
      <alignment horizontal="center" vertical="center" wrapText="1"/>
    </xf>
    <xf numFmtId="1" fontId="27" fillId="0" borderId="23" xfId="0" applyNumberFormat="1" applyFont="1" applyFill="1" applyBorder="1" applyAlignment="1" applyProtection="1">
      <alignment horizontal="left"/>
      <protection locked="0"/>
    </xf>
    <xf numFmtId="2" fontId="9" fillId="0" borderId="23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3" xfId="45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45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30" xfId="45" applyBorder="1" applyAlignment="1" applyProtection="1">
      <alignment horizontal="center" vertical="center" wrapText="1"/>
      <protection/>
    </xf>
    <xf numFmtId="0" fontId="10" fillId="0" borderId="31" xfId="45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8" xfId="0" applyFont="1" applyBorder="1" applyAlignment="1">
      <alignment horizontal="right"/>
    </xf>
    <xf numFmtId="0" fontId="12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37" borderId="13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7" fillId="33" borderId="13" xfId="0" applyFont="1" applyFill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23" fillId="0" borderId="3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2" fillId="0" borderId="0" xfId="0" applyFont="1" applyAlignment="1">
      <alignment horizontal="center" wrapText="1"/>
    </xf>
    <xf numFmtId="0" fontId="23" fillId="0" borderId="38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33" borderId="13" xfId="0" applyFont="1" applyFill="1" applyBorder="1" applyAlignment="1">
      <alignment horizontal="center" vertical="center" textRotation="180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10" fillId="0" borderId="12" xfId="45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3" fillId="0" borderId="36" xfId="45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5" fillId="34" borderId="17" xfId="52" applyFont="1" applyFill="1" applyBorder="1" applyAlignment="1">
      <alignment horizontal="center" vertical="center" wrapText="1"/>
      <protection/>
    </xf>
    <xf numFmtId="0" fontId="5" fillId="34" borderId="20" xfId="52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1419225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oleObject" Target="../embeddings/oleObject_22_1.bin" /><Relationship Id="rId3" Type="http://schemas.openxmlformats.org/officeDocument/2006/relationships/oleObject" Target="../embeddings/oleObject_22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G28"/>
  <sheetViews>
    <sheetView zoomScale="98" zoomScaleNormal="98" zoomScalePageLayoutView="0" workbookViewId="0" topLeftCell="A1">
      <selection activeCell="B31" sqref="B31"/>
    </sheetView>
  </sheetViews>
  <sheetFormatPr defaultColWidth="11.421875" defaultRowHeight="12.75"/>
  <cols>
    <col min="1" max="1" width="8.57421875" style="0" customWidth="1"/>
    <col min="2" max="2" width="26.140625" style="0" customWidth="1"/>
    <col min="3" max="3" width="11.57421875" style="0" bestFit="1" customWidth="1"/>
    <col min="4" max="4" width="12.00390625" style="0" bestFit="1" customWidth="1"/>
    <col min="5" max="5" width="11.57421875" style="0" customWidth="1"/>
    <col min="6" max="6" width="12.00390625" style="0" bestFit="1" customWidth="1"/>
    <col min="7" max="7" width="18.7109375" style="0" customWidth="1"/>
  </cols>
  <sheetData>
    <row r="1" spans="1:7" ht="21.75" customHeight="1">
      <c r="A1" s="136"/>
      <c r="B1" s="136"/>
      <c r="C1" s="137"/>
      <c r="D1" s="137"/>
      <c r="E1" s="137"/>
      <c r="F1" s="137"/>
      <c r="G1" s="83" t="s">
        <v>183</v>
      </c>
    </row>
    <row r="2" spans="1:7" ht="15" customHeight="1">
      <c r="A2" s="136"/>
      <c r="B2" s="136"/>
      <c r="C2" s="138"/>
      <c r="D2" s="137"/>
      <c r="E2" s="137"/>
      <c r="F2" s="137"/>
      <c r="G2" s="83" t="s">
        <v>184</v>
      </c>
    </row>
    <row r="4" spans="1:7" ht="37.5" customHeight="1">
      <c r="A4" s="139" t="s">
        <v>8</v>
      </c>
      <c r="B4" s="139"/>
      <c r="C4" s="139"/>
      <c r="D4" s="139"/>
      <c r="E4" s="139"/>
      <c r="F4" s="139"/>
      <c r="G4" s="139"/>
    </row>
    <row r="5" spans="1:7" ht="18.75" customHeight="1">
      <c r="A5" s="140" t="s">
        <v>1</v>
      </c>
      <c r="B5" s="141"/>
      <c r="C5" s="141"/>
      <c r="D5" s="141"/>
      <c r="E5" s="141"/>
      <c r="F5" s="141"/>
      <c r="G5" s="142"/>
    </row>
    <row r="6" spans="1:7" ht="15.75">
      <c r="A6" s="130" t="s">
        <v>129</v>
      </c>
      <c r="B6" s="131"/>
      <c r="C6" s="131"/>
      <c r="D6" s="131"/>
      <c r="E6" s="131"/>
      <c r="F6" s="131"/>
      <c r="G6" s="132"/>
    </row>
    <row r="7" spans="1:2" ht="15.75">
      <c r="A7" s="3"/>
      <c r="B7" s="4"/>
    </row>
    <row r="8" spans="1:7" ht="36.75" customHeight="1">
      <c r="A8" s="133" t="s">
        <v>185</v>
      </c>
      <c r="B8" s="134"/>
      <c r="C8" s="134" t="s">
        <v>35</v>
      </c>
      <c r="D8" s="134"/>
      <c r="E8" s="134"/>
      <c r="F8" s="134"/>
      <c r="G8" s="135"/>
    </row>
    <row r="9" ht="15">
      <c r="A9" s="1"/>
    </row>
    <row r="10" ht="16.5" customHeight="1"/>
    <row r="11" spans="1:7" ht="12.75">
      <c r="A11" s="103" t="s">
        <v>2</v>
      </c>
      <c r="B11" s="103" t="s">
        <v>3</v>
      </c>
      <c r="C11" s="37" t="s">
        <v>4</v>
      </c>
      <c r="D11" s="37" t="s">
        <v>5</v>
      </c>
      <c r="E11" s="37" t="s">
        <v>6</v>
      </c>
      <c r="F11" s="37" t="s">
        <v>130</v>
      </c>
      <c r="G11" s="103" t="s">
        <v>7</v>
      </c>
    </row>
    <row r="12" spans="1:7" ht="16.5" customHeight="1">
      <c r="A12" s="104">
        <v>9734</v>
      </c>
      <c r="B12" s="105"/>
      <c r="C12" s="54">
        <v>8</v>
      </c>
      <c r="D12" s="54">
        <v>12</v>
      </c>
      <c r="E12" s="54">
        <v>12.5</v>
      </c>
      <c r="F12" s="54"/>
      <c r="G12" s="17">
        <f>AVERAGE(C12:F12)</f>
        <v>10.833333333333334</v>
      </c>
    </row>
    <row r="13" spans="1:7" ht="16.5" customHeight="1">
      <c r="A13" s="104">
        <v>9650</v>
      </c>
      <c r="B13" s="105"/>
      <c r="C13" s="54">
        <v>8.5</v>
      </c>
      <c r="D13" s="54">
        <v>11</v>
      </c>
      <c r="E13" s="54">
        <v>11.5</v>
      </c>
      <c r="F13" s="54"/>
      <c r="G13" s="17">
        <f aca="true" t="shared" si="0" ref="G13:G25">AVERAGE(C13:F13)</f>
        <v>10.333333333333334</v>
      </c>
    </row>
    <row r="14" spans="1:7" ht="16.5" customHeight="1">
      <c r="A14" s="104">
        <v>9683</v>
      </c>
      <c r="B14" s="105"/>
      <c r="C14" s="54">
        <v>7</v>
      </c>
      <c r="D14" s="54">
        <v>10.5</v>
      </c>
      <c r="E14" s="54">
        <v>11.5</v>
      </c>
      <c r="F14" s="54"/>
      <c r="G14" s="17">
        <f t="shared" si="0"/>
        <v>9.666666666666666</v>
      </c>
    </row>
    <row r="15" spans="1:7" ht="16.5" customHeight="1">
      <c r="A15" s="104">
        <v>9641</v>
      </c>
      <c r="B15" s="105"/>
      <c r="C15" s="53">
        <v>8</v>
      </c>
      <c r="D15" s="53">
        <v>18</v>
      </c>
      <c r="E15" s="53">
        <v>13</v>
      </c>
      <c r="F15" s="53"/>
      <c r="G15" s="17">
        <f t="shared" si="0"/>
        <v>13</v>
      </c>
    </row>
    <row r="16" spans="1:7" ht="16.5" customHeight="1">
      <c r="A16" s="104">
        <v>9707</v>
      </c>
      <c r="B16" s="105"/>
      <c r="C16" s="54">
        <v>8</v>
      </c>
      <c r="D16" s="54">
        <v>13</v>
      </c>
      <c r="E16" s="54">
        <v>11.5</v>
      </c>
      <c r="F16" s="54"/>
      <c r="G16" s="17">
        <f t="shared" si="0"/>
        <v>10.833333333333334</v>
      </c>
    </row>
    <row r="17" spans="1:7" ht="16.5" customHeight="1">
      <c r="A17" s="104">
        <v>9728</v>
      </c>
      <c r="B17" s="105"/>
      <c r="C17" s="54">
        <v>8</v>
      </c>
      <c r="D17" s="54">
        <v>10</v>
      </c>
      <c r="E17" s="54">
        <v>10.5</v>
      </c>
      <c r="F17" s="54"/>
      <c r="G17" s="17">
        <f t="shared" si="0"/>
        <v>9.5</v>
      </c>
    </row>
    <row r="18" spans="1:7" ht="16.5" customHeight="1">
      <c r="A18" s="104">
        <v>9713</v>
      </c>
      <c r="B18" s="105"/>
      <c r="C18" s="54">
        <v>12.5</v>
      </c>
      <c r="D18" s="54">
        <v>15.5</v>
      </c>
      <c r="E18" s="54">
        <v>14</v>
      </c>
      <c r="F18" s="54"/>
      <c r="G18" s="17">
        <f t="shared" si="0"/>
        <v>14</v>
      </c>
    </row>
    <row r="19" spans="1:7" ht="16.5" customHeight="1">
      <c r="A19" s="104">
        <v>9724</v>
      </c>
      <c r="B19" s="105"/>
      <c r="C19" s="54">
        <v>7</v>
      </c>
      <c r="D19" s="54">
        <v>10</v>
      </c>
      <c r="E19" s="54">
        <v>9</v>
      </c>
      <c r="F19" s="54"/>
      <c r="G19" s="17">
        <f t="shared" si="0"/>
        <v>8.666666666666666</v>
      </c>
    </row>
    <row r="20" spans="1:7" ht="16.5" customHeight="1">
      <c r="A20" s="104">
        <v>9706</v>
      </c>
      <c r="B20" s="105"/>
      <c r="C20" s="54">
        <v>8</v>
      </c>
      <c r="D20" s="54">
        <v>13.5</v>
      </c>
      <c r="E20" s="54">
        <v>12</v>
      </c>
      <c r="F20" s="54"/>
      <c r="G20" s="17">
        <f t="shared" si="0"/>
        <v>11.166666666666666</v>
      </c>
    </row>
    <row r="21" spans="1:7" ht="16.5" customHeight="1">
      <c r="A21" s="104">
        <v>9668</v>
      </c>
      <c r="B21" s="105"/>
      <c r="C21" s="54">
        <v>9</v>
      </c>
      <c r="D21" s="54">
        <v>10.5</v>
      </c>
      <c r="E21" s="54">
        <v>11</v>
      </c>
      <c r="F21" s="54"/>
      <c r="G21" s="17">
        <f t="shared" si="0"/>
        <v>10.166666666666666</v>
      </c>
    </row>
    <row r="22" spans="1:7" ht="16.5" customHeight="1">
      <c r="A22" s="104">
        <v>9651</v>
      </c>
      <c r="B22" s="105"/>
      <c r="C22" s="53">
        <v>10.5</v>
      </c>
      <c r="D22" s="53">
        <v>18</v>
      </c>
      <c r="E22" s="53">
        <v>17</v>
      </c>
      <c r="F22" s="53"/>
      <c r="G22" s="17">
        <f t="shared" si="0"/>
        <v>15.166666666666666</v>
      </c>
    </row>
    <row r="23" spans="1:7" ht="16.5" customHeight="1">
      <c r="A23" s="104">
        <v>9663</v>
      </c>
      <c r="B23" s="105"/>
      <c r="C23" s="54">
        <v>8</v>
      </c>
      <c r="D23" s="54">
        <v>11</v>
      </c>
      <c r="E23" s="54">
        <v>11.5</v>
      </c>
      <c r="F23" s="54"/>
      <c r="G23" s="17">
        <f t="shared" si="0"/>
        <v>10.166666666666666</v>
      </c>
    </row>
    <row r="24" spans="1:7" ht="16.5" customHeight="1">
      <c r="A24" s="104">
        <v>9736</v>
      </c>
      <c r="B24" s="105"/>
      <c r="C24" s="54">
        <v>9.5</v>
      </c>
      <c r="D24" s="54">
        <v>10.5</v>
      </c>
      <c r="E24" s="54">
        <v>11</v>
      </c>
      <c r="F24" s="54"/>
      <c r="G24" s="17">
        <f t="shared" si="0"/>
        <v>10.333333333333334</v>
      </c>
    </row>
    <row r="25" spans="1:7" ht="15.75">
      <c r="A25" s="104">
        <v>9656</v>
      </c>
      <c r="B25" s="105"/>
      <c r="C25" s="53">
        <v>8</v>
      </c>
      <c r="D25" s="53">
        <v>12.5</v>
      </c>
      <c r="E25" s="53">
        <v>13</v>
      </c>
      <c r="F25" s="53"/>
      <c r="G25" s="17">
        <f t="shared" si="0"/>
        <v>11.166666666666666</v>
      </c>
    </row>
    <row r="28" spans="4:5" ht="15.75">
      <c r="D28" s="2" t="s">
        <v>12</v>
      </c>
      <c r="E28" s="2"/>
    </row>
  </sheetData>
  <sheetProtection/>
  <mergeCells count="8">
    <mergeCell ref="A6:G6"/>
    <mergeCell ref="A8:B8"/>
    <mergeCell ref="C8:G8"/>
    <mergeCell ref="A1:B2"/>
    <mergeCell ref="C1:F1"/>
    <mergeCell ref="C2:F2"/>
    <mergeCell ref="A4:G4"/>
    <mergeCell ref="A5:G5"/>
  </mergeCells>
  <printOptions/>
  <pageMargins left="0.3937007874015748" right="0" top="0.11811023622047245" bottom="0" header="0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G31"/>
  <sheetViews>
    <sheetView zoomScalePageLayoutView="0" workbookViewId="0" topLeftCell="A1">
      <selection activeCell="B14" sqref="B14:B27"/>
    </sheetView>
  </sheetViews>
  <sheetFormatPr defaultColWidth="11.421875" defaultRowHeight="12.75"/>
  <cols>
    <col min="1" max="1" width="8.57421875" style="0" customWidth="1"/>
    <col min="2" max="2" width="30.00390625" style="0" customWidth="1"/>
    <col min="3" max="3" width="12.00390625" style="0" bestFit="1" customWidth="1"/>
    <col min="4" max="4" width="12.28125" style="0" bestFit="1" customWidth="1"/>
    <col min="5" max="5" width="12.00390625" style="0" customWidth="1"/>
    <col min="6" max="6" width="7.57421875" style="0" customWidth="1"/>
    <col min="7" max="7" width="17.57421875" style="0" customWidth="1"/>
  </cols>
  <sheetData>
    <row r="1" spans="1:7" ht="20.25" customHeight="1">
      <c r="A1" s="136"/>
      <c r="B1" s="136"/>
      <c r="C1" s="137"/>
      <c r="D1" s="137"/>
      <c r="E1" s="137"/>
      <c r="F1" s="149" t="s">
        <v>183</v>
      </c>
      <c r="G1" s="150"/>
    </row>
    <row r="2" spans="1:7" ht="20.25" customHeight="1">
      <c r="A2" s="136"/>
      <c r="B2" s="136"/>
      <c r="C2" s="138"/>
      <c r="D2" s="137"/>
      <c r="E2" s="137"/>
      <c r="F2" s="149" t="s">
        <v>184</v>
      </c>
      <c r="G2" s="150"/>
    </row>
    <row r="5" spans="1:7" ht="37.5" customHeight="1">
      <c r="A5" s="139" t="s">
        <v>8</v>
      </c>
      <c r="B5" s="139"/>
      <c r="C5" s="139"/>
      <c r="D5" s="139"/>
      <c r="E5" s="139"/>
      <c r="F5" s="139"/>
      <c r="G5" s="139"/>
    </row>
    <row r="6" ht="15.75">
      <c r="A6" s="2"/>
    </row>
    <row r="7" spans="1:7" ht="18.75" customHeight="1">
      <c r="A7" s="140" t="s">
        <v>1</v>
      </c>
      <c r="B7" s="141"/>
      <c r="C7" s="141"/>
      <c r="D7" s="141"/>
      <c r="E7" s="141"/>
      <c r="F7" s="55"/>
      <c r="G7" s="5"/>
    </row>
    <row r="8" spans="1:7" ht="15.75">
      <c r="A8" s="130" t="s">
        <v>129</v>
      </c>
      <c r="B8" s="131"/>
      <c r="C8" s="131"/>
      <c r="D8" s="131"/>
      <c r="E8" s="131"/>
      <c r="F8" s="131"/>
      <c r="G8" s="132"/>
    </row>
    <row r="9" spans="1:2" ht="15.75">
      <c r="A9" s="3"/>
      <c r="B9" s="4"/>
    </row>
    <row r="10" spans="1:7" ht="50.25" customHeight="1">
      <c r="A10" s="146" t="s">
        <v>185</v>
      </c>
      <c r="B10" s="146"/>
      <c r="C10" s="146"/>
      <c r="D10" s="146" t="s">
        <v>13</v>
      </c>
      <c r="E10" s="146"/>
      <c r="F10" s="146"/>
      <c r="G10" s="146"/>
    </row>
    <row r="11" ht="15">
      <c r="A11" s="1"/>
    </row>
    <row r="12" spans="1:7" ht="22.5" customHeight="1">
      <c r="A12" s="144" t="s">
        <v>2</v>
      </c>
      <c r="B12" s="144" t="s">
        <v>3</v>
      </c>
      <c r="C12" s="39" t="s">
        <v>4</v>
      </c>
      <c r="D12" s="39" t="s">
        <v>5</v>
      </c>
      <c r="E12" s="39" t="s">
        <v>6</v>
      </c>
      <c r="F12" s="39" t="s">
        <v>130</v>
      </c>
      <c r="G12" s="144" t="s">
        <v>7</v>
      </c>
    </row>
    <row r="13" spans="1:7" ht="12.75">
      <c r="A13" s="144"/>
      <c r="B13" s="144"/>
      <c r="C13" s="82"/>
      <c r="D13" s="82"/>
      <c r="E13" s="82"/>
      <c r="F13" s="40"/>
      <c r="G13" s="144"/>
    </row>
    <row r="14" spans="1:7" ht="16.5" customHeight="1">
      <c r="A14" s="104">
        <v>9734</v>
      </c>
      <c r="B14" s="105"/>
      <c r="C14" s="36">
        <v>8.5</v>
      </c>
      <c r="D14" s="100">
        <v>8.5</v>
      </c>
      <c r="E14" s="16"/>
      <c r="F14" s="16"/>
      <c r="G14" s="17">
        <f>(C14*2+D14*3)/5</f>
        <v>8.5</v>
      </c>
    </row>
    <row r="15" spans="1:7" ht="16.5" customHeight="1">
      <c r="A15" s="104">
        <v>9650</v>
      </c>
      <c r="B15" s="105"/>
      <c r="C15" s="36">
        <v>11.5</v>
      </c>
      <c r="D15" s="100">
        <v>8.5</v>
      </c>
      <c r="E15" s="16"/>
      <c r="F15" s="16"/>
      <c r="G15" s="17">
        <f aca="true" t="shared" si="0" ref="G15:G27">(C15*2+D15*3)/5</f>
        <v>9.7</v>
      </c>
    </row>
    <row r="16" spans="1:7" ht="16.5" customHeight="1">
      <c r="A16" s="104">
        <v>9683</v>
      </c>
      <c r="B16" s="105"/>
      <c r="C16" s="36">
        <v>11.5</v>
      </c>
      <c r="D16" s="100">
        <v>10</v>
      </c>
      <c r="E16" s="16"/>
      <c r="F16" s="16"/>
      <c r="G16" s="17">
        <f t="shared" si="0"/>
        <v>10.6</v>
      </c>
    </row>
    <row r="17" spans="1:7" ht="16.5" customHeight="1">
      <c r="A17" s="104">
        <v>9641</v>
      </c>
      <c r="B17" s="105"/>
      <c r="C17" s="36">
        <v>12</v>
      </c>
      <c r="D17" s="100">
        <v>8.5</v>
      </c>
      <c r="E17" s="16"/>
      <c r="F17" s="16"/>
      <c r="G17" s="17">
        <f t="shared" si="0"/>
        <v>9.9</v>
      </c>
    </row>
    <row r="18" spans="1:7" ht="16.5" customHeight="1">
      <c r="A18" s="104">
        <v>9707</v>
      </c>
      <c r="B18" s="105"/>
      <c r="C18" s="36">
        <v>10</v>
      </c>
      <c r="D18" s="100">
        <v>13.5</v>
      </c>
      <c r="E18" s="16"/>
      <c r="F18" s="16"/>
      <c r="G18" s="17">
        <f t="shared" si="0"/>
        <v>12.1</v>
      </c>
    </row>
    <row r="19" spans="1:7" ht="16.5" customHeight="1">
      <c r="A19" s="104">
        <v>9728</v>
      </c>
      <c r="B19" s="105"/>
      <c r="C19" s="36">
        <v>9</v>
      </c>
      <c r="D19" s="100">
        <v>11</v>
      </c>
      <c r="E19" s="16"/>
      <c r="F19" s="16"/>
      <c r="G19" s="17">
        <f t="shared" si="0"/>
        <v>10.2</v>
      </c>
    </row>
    <row r="20" spans="1:7" ht="16.5" customHeight="1">
      <c r="A20" s="104">
        <v>9713</v>
      </c>
      <c r="B20" s="105"/>
      <c r="C20" s="36">
        <v>11.5</v>
      </c>
      <c r="D20" s="100">
        <v>16</v>
      </c>
      <c r="F20" s="16"/>
      <c r="G20" s="17">
        <f t="shared" si="0"/>
        <v>14.2</v>
      </c>
    </row>
    <row r="21" spans="1:7" ht="16.5" customHeight="1">
      <c r="A21" s="104">
        <v>9724</v>
      </c>
      <c r="B21" s="105"/>
      <c r="C21" s="36">
        <v>7</v>
      </c>
      <c r="D21" s="100">
        <v>6.5</v>
      </c>
      <c r="E21" s="16"/>
      <c r="F21" s="16"/>
      <c r="G21" s="17">
        <f t="shared" si="0"/>
        <v>6.7</v>
      </c>
    </row>
    <row r="22" spans="1:7" ht="16.5" customHeight="1">
      <c r="A22" s="104">
        <v>9706</v>
      </c>
      <c r="B22" s="105"/>
      <c r="C22" s="36">
        <v>8.5</v>
      </c>
      <c r="D22" s="100">
        <v>13.5</v>
      </c>
      <c r="E22" s="16"/>
      <c r="F22" s="16"/>
      <c r="G22" s="17">
        <f t="shared" si="0"/>
        <v>11.5</v>
      </c>
    </row>
    <row r="23" spans="1:7" ht="16.5" customHeight="1">
      <c r="A23" s="104">
        <v>9668</v>
      </c>
      <c r="B23" s="105"/>
      <c r="C23" s="36">
        <v>7.5</v>
      </c>
      <c r="D23" s="100">
        <v>13.5</v>
      </c>
      <c r="E23" s="16"/>
      <c r="F23" s="16"/>
      <c r="G23" s="17">
        <f t="shared" si="0"/>
        <v>11.1</v>
      </c>
    </row>
    <row r="24" spans="1:7" ht="16.5" customHeight="1">
      <c r="A24" s="104">
        <v>9651</v>
      </c>
      <c r="B24" s="105"/>
      <c r="C24" s="36">
        <v>9</v>
      </c>
      <c r="D24" s="100">
        <v>13.5</v>
      </c>
      <c r="E24" s="16"/>
      <c r="F24" s="16"/>
      <c r="G24" s="17">
        <f t="shared" si="0"/>
        <v>11.7</v>
      </c>
    </row>
    <row r="25" spans="1:7" ht="16.5" customHeight="1">
      <c r="A25" s="104">
        <v>9663</v>
      </c>
      <c r="B25" s="105"/>
      <c r="C25" s="36">
        <v>9</v>
      </c>
      <c r="D25" s="100">
        <v>8.5</v>
      </c>
      <c r="E25" s="16"/>
      <c r="F25" s="16"/>
      <c r="G25" s="17">
        <f t="shared" si="0"/>
        <v>8.7</v>
      </c>
    </row>
    <row r="26" spans="1:7" ht="16.5" customHeight="1">
      <c r="A26" s="104">
        <v>9736</v>
      </c>
      <c r="B26" s="105"/>
      <c r="C26" s="36">
        <v>11.5</v>
      </c>
      <c r="D26" s="100">
        <v>12.5</v>
      </c>
      <c r="E26" s="16"/>
      <c r="F26" s="16"/>
      <c r="G26" s="17">
        <f t="shared" si="0"/>
        <v>12.1</v>
      </c>
    </row>
    <row r="27" spans="1:7" ht="16.5" customHeight="1">
      <c r="A27" s="104">
        <v>9656</v>
      </c>
      <c r="B27" s="105"/>
      <c r="C27" s="36">
        <v>10</v>
      </c>
      <c r="D27" s="100">
        <v>6</v>
      </c>
      <c r="E27" s="16"/>
      <c r="F27" s="16"/>
      <c r="G27" s="17">
        <f t="shared" si="0"/>
        <v>7.6</v>
      </c>
    </row>
    <row r="31" ht="15.75">
      <c r="D31" s="2" t="s">
        <v>12</v>
      </c>
    </row>
  </sheetData>
  <sheetProtection/>
  <mergeCells count="13">
    <mergeCell ref="F1:G1"/>
    <mergeCell ref="F2:G2"/>
    <mergeCell ref="A1:B2"/>
    <mergeCell ref="C1:E1"/>
    <mergeCell ref="C2:E2"/>
    <mergeCell ref="A5:G5"/>
    <mergeCell ref="A7:E7"/>
    <mergeCell ref="A8:G8"/>
    <mergeCell ref="A10:C10"/>
    <mergeCell ref="D10:G10"/>
    <mergeCell ref="A12:A13"/>
    <mergeCell ref="B12:B13"/>
    <mergeCell ref="G12:G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F28"/>
  <sheetViews>
    <sheetView zoomScale="93" zoomScaleNormal="93" zoomScalePageLayoutView="0" workbookViewId="0" topLeftCell="A1">
      <selection activeCell="E2" sqref="E2:F2"/>
    </sheetView>
  </sheetViews>
  <sheetFormatPr defaultColWidth="11.421875" defaultRowHeight="12.75"/>
  <cols>
    <col min="1" max="1" width="8.57421875" style="0" customWidth="1"/>
    <col min="2" max="2" width="29.8515625" style="0" customWidth="1"/>
    <col min="3" max="4" width="14.28125" style="0" customWidth="1"/>
    <col min="5" max="5" width="15.8515625" style="0" customWidth="1"/>
    <col min="6" max="6" width="15.140625" style="0" customWidth="1"/>
  </cols>
  <sheetData>
    <row r="1" spans="1:6" ht="22.5" customHeight="1">
      <c r="A1" s="136"/>
      <c r="B1" s="136"/>
      <c r="C1" s="137"/>
      <c r="D1" s="137"/>
      <c r="E1" s="137" t="s">
        <v>186</v>
      </c>
      <c r="F1" s="137"/>
    </row>
    <row r="2" spans="1:6" ht="21.75" customHeight="1">
      <c r="A2" s="136"/>
      <c r="B2" s="136"/>
      <c r="C2" s="138"/>
      <c r="D2" s="145"/>
      <c r="E2" s="137" t="s">
        <v>184</v>
      </c>
      <c r="F2" s="137"/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ht="15.75">
      <c r="A5" s="2"/>
    </row>
    <row r="6" spans="1:6" ht="18.75" customHeight="1">
      <c r="A6" s="140" t="s">
        <v>1</v>
      </c>
      <c r="B6" s="141"/>
      <c r="C6" s="141"/>
      <c r="D6" s="141"/>
      <c r="E6" s="141"/>
      <c r="F6" s="142"/>
    </row>
    <row r="7" spans="1:6" ht="15.75">
      <c r="A7" s="130" t="s">
        <v>129</v>
      </c>
      <c r="B7" s="131"/>
      <c r="C7" s="131"/>
      <c r="D7" s="131"/>
      <c r="E7" s="131"/>
      <c r="F7" s="132"/>
    </row>
    <row r="8" spans="1:6" ht="32.25" customHeight="1">
      <c r="A8" s="133" t="s">
        <v>185</v>
      </c>
      <c r="B8" s="134"/>
      <c r="C8" s="134" t="s">
        <v>110</v>
      </c>
      <c r="D8" s="134"/>
      <c r="E8" s="134"/>
      <c r="F8" s="135"/>
    </row>
    <row r="9" ht="15">
      <c r="A9" s="1"/>
    </row>
    <row r="10" spans="1:6" ht="22.5" customHeight="1">
      <c r="A10" s="144" t="s">
        <v>2</v>
      </c>
      <c r="B10" s="144" t="s">
        <v>3</v>
      </c>
      <c r="C10" s="37" t="s">
        <v>4</v>
      </c>
      <c r="D10" s="37" t="s">
        <v>5</v>
      </c>
      <c r="E10" s="37" t="s">
        <v>6</v>
      </c>
      <c r="F10" s="144" t="s">
        <v>7</v>
      </c>
    </row>
    <row r="11" spans="1:6" ht="12.75">
      <c r="A11" s="144"/>
      <c r="B11" s="144"/>
      <c r="C11" s="56"/>
      <c r="D11" s="56"/>
      <c r="E11" s="56"/>
      <c r="F11" s="144"/>
    </row>
    <row r="12" spans="1:6" ht="16.5" customHeight="1">
      <c r="A12" s="104">
        <v>9734</v>
      </c>
      <c r="B12" s="105"/>
      <c r="C12" s="16">
        <v>15</v>
      </c>
      <c r="D12" s="16"/>
      <c r="E12" s="16"/>
      <c r="F12" s="17">
        <f>AVERAGE(C12:E12)</f>
        <v>15</v>
      </c>
    </row>
    <row r="13" spans="1:6" ht="16.5" customHeight="1">
      <c r="A13" s="104">
        <v>9650</v>
      </c>
      <c r="B13" s="105"/>
      <c r="C13" s="16">
        <v>15</v>
      </c>
      <c r="D13" s="16"/>
      <c r="E13" s="16"/>
      <c r="F13" s="17">
        <f aca="true" t="shared" si="0" ref="F13:F25">AVERAGE(C13:E13)</f>
        <v>15</v>
      </c>
    </row>
    <row r="14" spans="1:6" ht="16.5" customHeight="1">
      <c r="A14" s="104">
        <v>9683</v>
      </c>
      <c r="B14" s="105"/>
      <c r="C14" s="16">
        <v>15</v>
      </c>
      <c r="D14" s="18"/>
      <c r="E14" s="18"/>
      <c r="F14" s="17">
        <f t="shared" si="0"/>
        <v>15</v>
      </c>
    </row>
    <row r="15" spans="1:6" ht="16.5" customHeight="1">
      <c r="A15" s="104">
        <v>9641</v>
      </c>
      <c r="B15" s="105"/>
      <c r="C15" s="16">
        <v>16</v>
      </c>
      <c r="D15" s="18"/>
      <c r="E15" s="18"/>
      <c r="F15" s="17">
        <f t="shared" si="0"/>
        <v>16</v>
      </c>
    </row>
    <row r="16" spans="1:6" ht="16.5" customHeight="1">
      <c r="A16" s="104">
        <v>9707</v>
      </c>
      <c r="B16" s="105"/>
      <c r="C16" s="16">
        <v>16</v>
      </c>
      <c r="D16" s="18"/>
      <c r="E16" s="18"/>
      <c r="F16" s="17">
        <f t="shared" si="0"/>
        <v>16</v>
      </c>
    </row>
    <row r="17" spans="1:6" ht="16.5" customHeight="1">
      <c r="A17" s="104">
        <v>9728</v>
      </c>
      <c r="B17" s="105"/>
      <c r="C17" s="16">
        <v>16</v>
      </c>
      <c r="D17" s="18"/>
      <c r="E17" s="18"/>
      <c r="F17" s="17">
        <f t="shared" si="0"/>
        <v>16</v>
      </c>
    </row>
    <row r="18" spans="1:6" ht="16.5" customHeight="1">
      <c r="A18" s="104">
        <v>9713</v>
      </c>
      <c r="B18" s="105"/>
      <c r="C18" s="16">
        <v>17</v>
      </c>
      <c r="D18" s="18"/>
      <c r="E18" s="18"/>
      <c r="F18" s="17">
        <f t="shared" si="0"/>
        <v>17</v>
      </c>
    </row>
    <row r="19" spans="1:6" ht="16.5" customHeight="1">
      <c r="A19" s="104">
        <v>9724</v>
      </c>
      <c r="B19" s="105"/>
      <c r="C19" s="16">
        <v>14.5</v>
      </c>
      <c r="D19" s="18"/>
      <c r="E19" s="18"/>
      <c r="F19" s="17">
        <f t="shared" si="0"/>
        <v>14.5</v>
      </c>
    </row>
    <row r="20" spans="1:6" ht="16.5" customHeight="1">
      <c r="A20" s="104">
        <v>9706</v>
      </c>
      <c r="B20" s="105"/>
      <c r="C20" s="16">
        <v>17</v>
      </c>
      <c r="D20" s="18"/>
      <c r="E20" s="18"/>
      <c r="F20" s="17">
        <f t="shared" si="0"/>
        <v>17</v>
      </c>
    </row>
    <row r="21" spans="1:6" ht="16.5" customHeight="1">
      <c r="A21" s="104">
        <v>9668</v>
      </c>
      <c r="B21" s="105"/>
      <c r="C21" s="16">
        <v>15</v>
      </c>
      <c r="D21" s="18"/>
      <c r="E21" s="18"/>
      <c r="F21" s="17">
        <f t="shared" si="0"/>
        <v>15</v>
      </c>
    </row>
    <row r="22" spans="1:6" ht="16.5" customHeight="1">
      <c r="A22" s="104">
        <v>9651</v>
      </c>
      <c r="B22" s="105"/>
      <c r="C22" s="16">
        <v>15</v>
      </c>
      <c r="D22" s="16"/>
      <c r="E22" s="16"/>
      <c r="F22" s="17">
        <f t="shared" si="0"/>
        <v>15</v>
      </c>
    </row>
    <row r="23" spans="1:6" ht="16.5" customHeight="1">
      <c r="A23" s="104">
        <v>9663</v>
      </c>
      <c r="B23" s="105"/>
      <c r="C23" s="16">
        <v>14</v>
      </c>
      <c r="D23" s="16"/>
      <c r="E23" s="16"/>
      <c r="F23" s="17">
        <f t="shared" si="0"/>
        <v>14</v>
      </c>
    </row>
    <row r="24" spans="1:6" ht="15.75">
      <c r="A24" s="104">
        <v>9736</v>
      </c>
      <c r="B24" s="105"/>
      <c r="C24" s="16">
        <v>15</v>
      </c>
      <c r="D24" s="60"/>
      <c r="E24" s="60"/>
      <c r="F24" s="17">
        <f t="shared" si="0"/>
        <v>15</v>
      </c>
    </row>
    <row r="25" spans="1:6" ht="15.75">
      <c r="A25" s="104">
        <v>9656</v>
      </c>
      <c r="B25" s="105"/>
      <c r="C25" s="16">
        <v>15</v>
      </c>
      <c r="D25" s="60"/>
      <c r="E25" s="60"/>
      <c r="F25" s="17">
        <f t="shared" si="0"/>
        <v>15</v>
      </c>
    </row>
    <row r="28" ht="15.75">
      <c r="E28" s="2" t="s">
        <v>12</v>
      </c>
    </row>
  </sheetData>
  <sheetProtection/>
  <mergeCells count="13">
    <mergeCell ref="C1:D1"/>
    <mergeCell ref="C2:D2"/>
    <mergeCell ref="E1:F1"/>
    <mergeCell ref="E2:F2"/>
    <mergeCell ref="A1:B2"/>
    <mergeCell ref="A4:F4"/>
    <mergeCell ref="A6:F6"/>
    <mergeCell ref="A7:F7"/>
    <mergeCell ref="A8:B8"/>
    <mergeCell ref="C8:F8"/>
    <mergeCell ref="A10:A11"/>
    <mergeCell ref="B10:B11"/>
    <mergeCell ref="F10:F11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E28"/>
  <sheetViews>
    <sheetView zoomScale="96" zoomScaleNormal="96" zoomScalePageLayoutView="0" workbookViewId="0" topLeftCell="A1">
      <selection activeCell="B12" sqref="B12:B25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3" width="14.421875" style="0" customWidth="1"/>
    <col min="4" max="4" width="13.7109375" style="0" customWidth="1"/>
    <col min="5" max="5" width="19.57421875" style="0" customWidth="1"/>
  </cols>
  <sheetData>
    <row r="1" spans="1:5" ht="21" customHeight="1">
      <c r="A1" s="136"/>
      <c r="B1" s="136"/>
      <c r="C1" s="137"/>
      <c r="D1" s="137"/>
      <c r="E1" s="83" t="s">
        <v>183</v>
      </c>
    </row>
    <row r="2" spans="1:5" ht="16.5" customHeight="1">
      <c r="A2" s="136"/>
      <c r="B2" s="136"/>
      <c r="C2" s="138"/>
      <c r="D2" s="137"/>
      <c r="E2" s="83" t="s">
        <v>184</v>
      </c>
    </row>
    <row r="4" spans="1:5" ht="37.5" customHeight="1">
      <c r="A4" s="139" t="s">
        <v>8</v>
      </c>
      <c r="B4" s="139"/>
      <c r="C4" s="139"/>
      <c r="D4" s="139"/>
      <c r="E4" s="139"/>
    </row>
    <row r="5" ht="15.75">
      <c r="A5" s="2"/>
    </row>
    <row r="6" spans="1:5" ht="18.75" customHeight="1">
      <c r="A6" s="140" t="s">
        <v>1</v>
      </c>
      <c r="B6" s="141"/>
      <c r="C6" s="141"/>
      <c r="D6" s="141"/>
      <c r="E6" s="142"/>
    </row>
    <row r="7" spans="1:5" ht="15.75">
      <c r="A7" s="130" t="s">
        <v>129</v>
      </c>
      <c r="B7" s="131"/>
      <c r="C7" s="131"/>
      <c r="D7" s="131"/>
      <c r="E7" s="132"/>
    </row>
    <row r="8" spans="1:2" ht="15.75">
      <c r="A8" s="3"/>
      <c r="B8" s="4"/>
    </row>
    <row r="9" spans="1:5" ht="50.25" customHeight="1">
      <c r="A9" s="146" t="s">
        <v>185</v>
      </c>
      <c r="B9" s="146"/>
      <c r="C9" s="146"/>
      <c r="D9" s="146" t="s">
        <v>111</v>
      </c>
      <c r="E9" s="146"/>
    </row>
    <row r="10" spans="1:5" ht="22.5" customHeight="1">
      <c r="A10" s="144" t="s">
        <v>2</v>
      </c>
      <c r="B10" s="144" t="s">
        <v>3</v>
      </c>
      <c r="C10" s="39" t="s">
        <v>4</v>
      </c>
      <c r="D10" s="39" t="s">
        <v>5</v>
      </c>
      <c r="E10" s="144" t="s">
        <v>7</v>
      </c>
    </row>
    <row r="11" spans="1:5" ht="12.75">
      <c r="A11" s="144"/>
      <c r="B11" s="144"/>
      <c r="C11" s="57"/>
      <c r="D11" s="57"/>
      <c r="E11" s="144"/>
    </row>
    <row r="12" spans="1:5" ht="16.5" customHeight="1">
      <c r="A12" s="104">
        <v>9734</v>
      </c>
      <c r="B12" s="105"/>
      <c r="C12" s="19">
        <v>6</v>
      </c>
      <c r="D12" s="19"/>
      <c r="E12" s="17">
        <f>AVERAGE(C12:D12)</f>
        <v>6</v>
      </c>
    </row>
    <row r="13" spans="1:5" ht="16.5" customHeight="1">
      <c r="A13" s="104">
        <v>9650</v>
      </c>
      <c r="B13" s="105"/>
      <c r="C13" s="19">
        <v>7.5</v>
      </c>
      <c r="D13" s="19"/>
      <c r="E13" s="17">
        <f aca="true" t="shared" si="0" ref="E13:E25">AVERAGE(C13:D13)</f>
        <v>7.5</v>
      </c>
    </row>
    <row r="14" spans="1:5" ht="16.5" customHeight="1">
      <c r="A14" s="104">
        <v>9683</v>
      </c>
      <c r="B14" s="105"/>
      <c r="C14" s="19">
        <v>6</v>
      </c>
      <c r="D14" s="19"/>
      <c r="E14" s="17">
        <f t="shared" si="0"/>
        <v>6</v>
      </c>
    </row>
    <row r="15" spans="1:5" ht="16.5" customHeight="1">
      <c r="A15" s="104">
        <v>9641</v>
      </c>
      <c r="B15" s="105"/>
      <c r="C15" s="19">
        <v>9.5</v>
      </c>
      <c r="D15" s="19"/>
      <c r="E15" s="17">
        <f t="shared" si="0"/>
        <v>9.5</v>
      </c>
    </row>
    <row r="16" spans="1:5" ht="16.5" customHeight="1">
      <c r="A16" s="104">
        <v>9707</v>
      </c>
      <c r="B16" s="105"/>
      <c r="C16" s="19">
        <v>13</v>
      </c>
      <c r="D16" s="19"/>
      <c r="E16" s="17">
        <f t="shared" si="0"/>
        <v>13</v>
      </c>
    </row>
    <row r="17" spans="1:5" ht="16.5" customHeight="1">
      <c r="A17" s="104">
        <v>9728</v>
      </c>
      <c r="B17" s="105"/>
      <c r="C17" s="19">
        <v>9</v>
      </c>
      <c r="D17" s="19"/>
      <c r="E17" s="17">
        <f t="shared" si="0"/>
        <v>9</v>
      </c>
    </row>
    <row r="18" spans="1:5" ht="16.5" customHeight="1">
      <c r="A18" s="104">
        <v>9713</v>
      </c>
      <c r="B18" s="105"/>
      <c r="C18" s="19">
        <v>18</v>
      </c>
      <c r="D18" s="19"/>
      <c r="E18" s="17">
        <f t="shared" si="0"/>
        <v>18</v>
      </c>
    </row>
    <row r="19" spans="1:5" ht="16.5" customHeight="1">
      <c r="A19" s="104">
        <v>9724</v>
      </c>
      <c r="B19" s="105"/>
      <c r="C19" s="19">
        <v>12.5</v>
      </c>
      <c r="D19" s="19"/>
      <c r="E19" s="17">
        <f t="shared" si="0"/>
        <v>12.5</v>
      </c>
    </row>
    <row r="20" spans="1:5" ht="16.5" customHeight="1">
      <c r="A20" s="104">
        <v>9706</v>
      </c>
      <c r="B20" s="105"/>
      <c r="C20" s="19">
        <v>8</v>
      </c>
      <c r="D20" s="19"/>
      <c r="E20" s="17">
        <f t="shared" si="0"/>
        <v>8</v>
      </c>
    </row>
    <row r="21" spans="1:5" ht="16.5" customHeight="1">
      <c r="A21" s="104">
        <v>9668</v>
      </c>
      <c r="B21" s="105"/>
      <c r="C21" s="19">
        <v>0</v>
      </c>
      <c r="D21" s="19"/>
      <c r="E21" s="17">
        <f t="shared" si="0"/>
        <v>0</v>
      </c>
    </row>
    <row r="22" spans="1:5" ht="16.5" customHeight="1">
      <c r="A22" s="104">
        <v>9651</v>
      </c>
      <c r="B22" s="105"/>
      <c r="C22" s="19">
        <v>14</v>
      </c>
      <c r="D22" s="19"/>
      <c r="E22" s="17">
        <f t="shared" si="0"/>
        <v>14</v>
      </c>
    </row>
    <row r="23" spans="1:5" ht="16.5" customHeight="1">
      <c r="A23" s="104">
        <v>9663</v>
      </c>
      <c r="B23" s="105"/>
      <c r="C23" s="19">
        <v>12</v>
      </c>
      <c r="D23" s="19"/>
      <c r="E23" s="17">
        <f t="shared" si="0"/>
        <v>12</v>
      </c>
    </row>
    <row r="24" spans="1:5" ht="15.75">
      <c r="A24" s="104">
        <v>9736</v>
      </c>
      <c r="B24" s="105"/>
      <c r="C24" s="19">
        <v>16.5</v>
      </c>
      <c r="D24" s="19"/>
      <c r="E24" s="17">
        <f t="shared" si="0"/>
        <v>16.5</v>
      </c>
    </row>
    <row r="25" spans="1:5" ht="15.75">
      <c r="A25" s="104">
        <v>9656</v>
      </c>
      <c r="B25" s="105"/>
      <c r="C25" s="19">
        <v>10</v>
      </c>
      <c r="D25" s="19"/>
      <c r="E25" s="17">
        <f t="shared" si="0"/>
        <v>10</v>
      </c>
    </row>
    <row r="28" ht="15.75">
      <c r="D28" s="2" t="s">
        <v>12</v>
      </c>
    </row>
  </sheetData>
  <sheetProtection/>
  <mergeCells count="11">
    <mergeCell ref="A7:E7"/>
    <mergeCell ref="A9:C9"/>
    <mergeCell ref="D9:E9"/>
    <mergeCell ref="A10:A11"/>
    <mergeCell ref="B10:B11"/>
    <mergeCell ref="E10:E11"/>
    <mergeCell ref="A1:B2"/>
    <mergeCell ref="C1:D1"/>
    <mergeCell ref="C2:D2"/>
    <mergeCell ref="A4:E4"/>
    <mergeCell ref="A6:E6"/>
  </mergeCells>
  <printOptions/>
  <pageMargins left="0.3937007874015748" right="0" top="0.31496062992125984" bottom="0" header="0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G29"/>
  <sheetViews>
    <sheetView zoomScale="96" zoomScaleNormal="96" zoomScalePageLayoutView="0" workbookViewId="0" topLeftCell="A1">
      <selection activeCell="A9" sqref="A9:C9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3" width="15.140625" style="0" customWidth="1"/>
    <col min="4" max="4" width="14.140625" style="0" customWidth="1"/>
    <col min="5" max="5" width="19.57421875" style="0" customWidth="1"/>
  </cols>
  <sheetData>
    <row r="1" spans="1:5" ht="17.25" customHeight="1">
      <c r="A1" s="136"/>
      <c r="B1" s="136"/>
      <c r="C1" s="137"/>
      <c r="D1" s="137"/>
      <c r="E1" s="83" t="s">
        <v>183</v>
      </c>
    </row>
    <row r="2" spans="1:5" ht="20.25" customHeight="1">
      <c r="A2" s="136"/>
      <c r="B2" s="136"/>
      <c r="C2" s="138"/>
      <c r="D2" s="137"/>
      <c r="E2" s="83" t="s">
        <v>184</v>
      </c>
    </row>
    <row r="4" spans="1:5" ht="37.5" customHeight="1">
      <c r="A4" s="139" t="s">
        <v>8</v>
      </c>
      <c r="B4" s="139"/>
      <c r="C4" s="139"/>
      <c r="D4" s="139"/>
      <c r="E4" s="139"/>
    </row>
    <row r="5" ht="15.75">
      <c r="A5" s="2"/>
    </row>
    <row r="6" spans="1:5" ht="18.75" customHeight="1">
      <c r="A6" s="140" t="s">
        <v>1</v>
      </c>
      <c r="B6" s="141"/>
      <c r="C6" s="141"/>
      <c r="D6" s="141"/>
      <c r="E6" s="142"/>
    </row>
    <row r="7" spans="1:5" ht="15.75">
      <c r="A7" s="130" t="s">
        <v>129</v>
      </c>
      <c r="B7" s="131"/>
      <c r="C7" s="131"/>
      <c r="D7" s="131"/>
      <c r="E7" s="132"/>
    </row>
    <row r="8" spans="1:2" ht="15.75">
      <c r="A8" s="3"/>
      <c r="B8" s="4"/>
    </row>
    <row r="9" spans="1:5" ht="50.25" customHeight="1">
      <c r="A9" s="146" t="s">
        <v>185</v>
      </c>
      <c r="B9" s="146"/>
      <c r="C9" s="146"/>
      <c r="D9" s="146" t="s">
        <v>112</v>
      </c>
      <c r="E9" s="146"/>
    </row>
    <row r="10" ht="15">
      <c r="A10" s="1"/>
    </row>
    <row r="11" spans="1:5" ht="22.5" customHeight="1">
      <c r="A11" s="144" t="s">
        <v>2</v>
      </c>
      <c r="B11" s="144" t="s">
        <v>3</v>
      </c>
      <c r="C11" s="37" t="s">
        <v>4</v>
      </c>
      <c r="D11" s="37" t="s">
        <v>5</v>
      </c>
      <c r="E11" s="144" t="s">
        <v>7</v>
      </c>
    </row>
    <row r="12" spans="1:5" ht="12.75">
      <c r="A12" s="144"/>
      <c r="B12" s="144"/>
      <c r="C12" s="38"/>
      <c r="D12" s="38"/>
      <c r="E12" s="144"/>
    </row>
    <row r="13" spans="1:7" ht="16.5" customHeight="1">
      <c r="A13" s="104">
        <v>9734</v>
      </c>
      <c r="B13" s="105"/>
      <c r="C13" s="19">
        <v>9.5</v>
      </c>
      <c r="D13" s="19"/>
      <c r="E13" s="17">
        <f>AVERAGE(C13:D13)</f>
        <v>9.5</v>
      </c>
      <c r="G13" s="19"/>
    </row>
    <row r="14" spans="1:5" ht="16.5" customHeight="1">
      <c r="A14" s="104">
        <v>9650</v>
      </c>
      <c r="B14" s="105"/>
      <c r="C14" s="19">
        <v>7</v>
      </c>
      <c r="D14" s="19"/>
      <c r="E14" s="17">
        <f aca="true" t="shared" si="0" ref="E14:E26">AVERAGE(C14:D14)</f>
        <v>7</v>
      </c>
    </row>
    <row r="15" spans="1:5" ht="16.5" customHeight="1">
      <c r="A15" s="104">
        <v>9683</v>
      </c>
      <c r="B15" s="105"/>
      <c r="C15" s="108">
        <v>0</v>
      </c>
      <c r="D15" s="19"/>
      <c r="E15" s="17">
        <f t="shared" si="0"/>
        <v>0</v>
      </c>
    </row>
    <row r="16" spans="1:5" ht="16.5" customHeight="1">
      <c r="A16" s="104">
        <v>9641</v>
      </c>
      <c r="B16" s="105"/>
      <c r="C16" s="19">
        <v>10</v>
      </c>
      <c r="D16" s="43"/>
      <c r="E16" s="17">
        <f t="shared" si="0"/>
        <v>10</v>
      </c>
    </row>
    <row r="17" spans="1:5" ht="16.5" customHeight="1">
      <c r="A17" s="104">
        <v>9707</v>
      </c>
      <c r="B17" s="105"/>
      <c r="C17" s="19">
        <v>8</v>
      </c>
      <c r="D17" s="19"/>
      <c r="E17" s="17">
        <f t="shared" si="0"/>
        <v>8</v>
      </c>
    </row>
    <row r="18" spans="1:5" ht="16.5" customHeight="1">
      <c r="A18" s="104">
        <v>9728</v>
      </c>
      <c r="B18" s="105"/>
      <c r="C18" s="19">
        <v>7</v>
      </c>
      <c r="D18" s="19"/>
      <c r="E18" s="17">
        <f t="shared" si="0"/>
        <v>7</v>
      </c>
    </row>
    <row r="19" spans="1:5" ht="16.5" customHeight="1">
      <c r="A19" s="104">
        <v>9713</v>
      </c>
      <c r="B19" s="105"/>
      <c r="C19" s="19">
        <v>9</v>
      </c>
      <c r="D19" s="19"/>
      <c r="E19" s="17">
        <f t="shared" si="0"/>
        <v>9</v>
      </c>
    </row>
    <row r="20" spans="1:5" ht="16.5" customHeight="1">
      <c r="A20" s="104">
        <v>9724</v>
      </c>
      <c r="B20" s="105"/>
      <c r="C20" s="19">
        <v>10</v>
      </c>
      <c r="D20" s="19"/>
      <c r="E20" s="17">
        <f t="shared" si="0"/>
        <v>10</v>
      </c>
    </row>
    <row r="21" spans="1:5" ht="16.5" customHeight="1">
      <c r="A21" s="104">
        <v>9706</v>
      </c>
      <c r="B21" s="105"/>
      <c r="C21" s="79">
        <v>9</v>
      </c>
      <c r="D21" s="19"/>
      <c r="E21" s="17">
        <f t="shared" si="0"/>
        <v>9</v>
      </c>
    </row>
    <row r="22" spans="1:5" ht="16.5" customHeight="1">
      <c r="A22" s="104">
        <v>9668</v>
      </c>
      <c r="B22" s="105"/>
      <c r="C22" s="108">
        <v>0</v>
      </c>
      <c r="D22" s="19"/>
      <c r="E22" s="17">
        <f t="shared" si="0"/>
        <v>0</v>
      </c>
    </row>
    <row r="23" spans="1:5" ht="16.5" customHeight="1">
      <c r="A23" s="104">
        <v>9651</v>
      </c>
      <c r="B23" s="105"/>
      <c r="C23" s="79">
        <v>8</v>
      </c>
      <c r="D23" s="19"/>
      <c r="E23" s="17">
        <f t="shared" si="0"/>
        <v>8</v>
      </c>
    </row>
    <row r="24" spans="1:5" ht="16.5" customHeight="1">
      <c r="A24" s="104">
        <v>9663</v>
      </c>
      <c r="B24" s="105"/>
      <c r="C24" s="19">
        <v>8</v>
      </c>
      <c r="D24" s="19"/>
      <c r="E24" s="17">
        <f t="shared" si="0"/>
        <v>8</v>
      </c>
    </row>
    <row r="25" spans="1:5" ht="16.5" customHeight="1">
      <c r="A25" s="104">
        <v>9736</v>
      </c>
      <c r="B25" s="105"/>
      <c r="C25" s="108">
        <v>0</v>
      </c>
      <c r="D25" s="19"/>
      <c r="E25" s="17">
        <f t="shared" si="0"/>
        <v>0</v>
      </c>
    </row>
    <row r="26" spans="1:5" ht="16.5" customHeight="1">
      <c r="A26" s="104">
        <v>9656</v>
      </c>
      <c r="B26" s="105"/>
      <c r="C26" s="108">
        <v>0</v>
      </c>
      <c r="D26" s="19"/>
      <c r="E26" s="17">
        <f t="shared" si="0"/>
        <v>0</v>
      </c>
    </row>
    <row r="29" ht="15.75">
      <c r="D29" s="2" t="s">
        <v>12</v>
      </c>
    </row>
  </sheetData>
  <sheetProtection/>
  <mergeCells count="11">
    <mergeCell ref="A7:E7"/>
    <mergeCell ref="A9:C9"/>
    <mergeCell ref="D9:E9"/>
    <mergeCell ref="A11:A12"/>
    <mergeCell ref="B11:B12"/>
    <mergeCell ref="E11:E12"/>
    <mergeCell ref="A1:B2"/>
    <mergeCell ref="C1:D1"/>
    <mergeCell ref="C2:D2"/>
    <mergeCell ref="A4:E4"/>
    <mergeCell ref="A6:E6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H29"/>
  <sheetViews>
    <sheetView zoomScale="91" zoomScaleNormal="91" zoomScalePageLayoutView="0" workbookViewId="0" topLeftCell="A1">
      <selection activeCell="B12" sqref="B12:B25"/>
    </sheetView>
  </sheetViews>
  <sheetFormatPr defaultColWidth="11.421875" defaultRowHeight="12.75"/>
  <cols>
    <col min="1" max="1" width="8.57421875" style="0" customWidth="1"/>
    <col min="2" max="2" width="28.57421875" style="0" bestFit="1" customWidth="1"/>
    <col min="3" max="3" width="10.8515625" style="0" customWidth="1"/>
    <col min="4" max="4" width="11.28125" style="0" customWidth="1"/>
    <col min="5" max="5" width="10.7109375" style="0" customWidth="1"/>
    <col min="6" max="7" width="11.7109375" style="0" customWidth="1"/>
    <col min="8" max="8" width="18.421875" style="0" customWidth="1"/>
  </cols>
  <sheetData>
    <row r="1" spans="1:8" ht="21" customHeight="1">
      <c r="A1" s="136"/>
      <c r="B1" s="136"/>
      <c r="C1" s="137"/>
      <c r="D1" s="137"/>
      <c r="E1" s="137"/>
      <c r="F1" s="137"/>
      <c r="G1" s="137"/>
      <c r="H1" s="83" t="s">
        <v>183</v>
      </c>
    </row>
    <row r="2" spans="1:8" ht="17.25" customHeight="1">
      <c r="A2" s="136"/>
      <c r="B2" s="136"/>
      <c r="C2" s="138"/>
      <c r="D2" s="137"/>
      <c r="E2" s="137"/>
      <c r="F2" s="137"/>
      <c r="G2" s="137"/>
      <c r="H2" s="83" t="s">
        <v>184</v>
      </c>
    </row>
    <row r="4" spans="1:8" ht="37.5" customHeight="1">
      <c r="A4" s="139" t="s">
        <v>8</v>
      </c>
      <c r="B4" s="139"/>
      <c r="C4" s="139"/>
      <c r="D4" s="139"/>
      <c r="E4" s="139"/>
      <c r="F4" s="139"/>
      <c r="G4" s="139"/>
      <c r="H4" s="139"/>
    </row>
    <row r="5" spans="1:8" ht="18.75" customHeight="1">
      <c r="A5" s="140" t="s">
        <v>1</v>
      </c>
      <c r="B5" s="141"/>
      <c r="C5" s="141"/>
      <c r="D5" s="141"/>
      <c r="E5" s="141"/>
      <c r="F5" s="141"/>
      <c r="G5" s="141"/>
      <c r="H5" s="142"/>
    </row>
    <row r="6" spans="1:8" ht="15.75">
      <c r="A6" s="130" t="s">
        <v>129</v>
      </c>
      <c r="B6" s="131"/>
      <c r="C6" s="131"/>
      <c r="D6" s="131"/>
      <c r="E6" s="131"/>
      <c r="F6" s="131"/>
      <c r="G6" s="131"/>
      <c r="H6" s="132"/>
    </row>
    <row r="7" spans="1:2" ht="15.75">
      <c r="A7" s="3"/>
      <c r="B7" s="4"/>
    </row>
    <row r="8" spans="1:8" ht="34.5" customHeight="1">
      <c r="A8" s="146" t="s">
        <v>185</v>
      </c>
      <c r="B8" s="146"/>
      <c r="C8" s="146"/>
      <c r="D8" s="146" t="s">
        <v>14</v>
      </c>
      <c r="E8" s="146"/>
      <c r="F8" s="146"/>
      <c r="G8" s="146"/>
      <c r="H8" s="146"/>
    </row>
    <row r="9" ht="15">
      <c r="A9" s="1"/>
    </row>
    <row r="10" spans="1:8" ht="22.5" customHeight="1">
      <c r="A10" s="147" t="s">
        <v>2</v>
      </c>
      <c r="B10" s="151" t="s">
        <v>3</v>
      </c>
      <c r="C10" s="39" t="s">
        <v>4</v>
      </c>
      <c r="D10" s="39" t="s">
        <v>5</v>
      </c>
      <c r="E10" s="39" t="s">
        <v>6</v>
      </c>
      <c r="F10" s="39" t="s">
        <v>9</v>
      </c>
      <c r="G10" s="39" t="s">
        <v>10</v>
      </c>
      <c r="H10" s="144" t="s">
        <v>7</v>
      </c>
    </row>
    <row r="11" spans="1:8" ht="12.75">
      <c r="A11" s="148"/>
      <c r="B11" s="152"/>
      <c r="C11" s="70"/>
      <c r="D11" s="70"/>
      <c r="E11" s="70"/>
      <c r="F11" s="70"/>
      <c r="G11" s="70"/>
      <c r="H11" s="144"/>
    </row>
    <row r="12" spans="1:8" ht="16.5" customHeight="1">
      <c r="A12" s="104">
        <v>9734</v>
      </c>
      <c r="B12" s="105"/>
      <c r="C12" s="18">
        <v>10</v>
      </c>
      <c r="D12" s="18">
        <v>10</v>
      </c>
      <c r="E12" s="18">
        <v>11</v>
      </c>
      <c r="F12" s="18">
        <v>11</v>
      </c>
      <c r="G12" s="18">
        <v>12</v>
      </c>
      <c r="H12" s="17">
        <f>AVERAGE(C12:G12)</f>
        <v>10.8</v>
      </c>
    </row>
    <row r="13" spans="1:8" ht="16.5" customHeight="1">
      <c r="A13" s="104">
        <v>9650</v>
      </c>
      <c r="B13" s="105"/>
      <c r="C13" s="18">
        <v>10.5</v>
      </c>
      <c r="D13" s="18">
        <v>10</v>
      </c>
      <c r="E13" s="18">
        <v>14</v>
      </c>
      <c r="F13" s="18">
        <v>13</v>
      </c>
      <c r="G13" s="18">
        <v>14</v>
      </c>
      <c r="H13" s="17">
        <f aca="true" t="shared" si="0" ref="H13:H25">AVERAGE(C13:G13)</f>
        <v>12.3</v>
      </c>
    </row>
    <row r="14" spans="1:8" ht="16.5" customHeight="1">
      <c r="A14" s="104">
        <v>9683</v>
      </c>
      <c r="B14" s="105"/>
      <c r="C14" s="18">
        <v>15</v>
      </c>
      <c r="D14" s="18">
        <v>10</v>
      </c>
      <c r="E14" s="18">
        <v>12</v>
      </c>
      <c r="F14" s="18">
        <v>12</v>
      </c>
      <c r="G14" s="18">
        <v>0</v>
      </c>
      <c r="H14" s="17">
        <f t="shared" si="0"/>
        <v>9.8</v>
      </c>
    </row>
    <row r="15" spans="1:8" ht="16.5" customHeight="1">
      <c r="A15" s="104">
        <v>9641</v>
      </c>
      <c r="B15" s="105"/>
      <c r="C15" s="18">
        <v>14.5</v>
      </c>
      <c r="D15" s="18">
        <v>11.5</v>
      </c>
      <c r="E15" s="18">
        <v>14</v>
      </c>
      <c r="F15" s="18">
        <v>13</v>
      </c>
      <c r="G15" s="18">
        <v>0</v>
      </c>
      <c r="H15" s="17">
        <f t="shared" si="0"/>
        <v>10.6</v>
      </c>
    </row>
    <row r="16" spans="1:8" ht="16.5" customHeight="1">
      <c r="A16" s="104">
        <v>9707</v>
      </c>
      <c r="B16" s="105"/>
      <c r="C16" s="18">
        <v>11.5</v>
      </c>
      <c r="D16" s="18">
        <v>10</v>
      </c>
      <c r="E16" s="18">
        <v>14</v>
      </c>
      <c r="F16" s="18">
        <v>13</v>
      </c>
      <c r="G16" s="35">
        <v>10</v>
      </c>
      <c r="H16" s="17">
        <f t="shared" si="0"/>
        <v>11.7</v>
      </c>
    </row>
    <row r="17" spans="1:8" ht="16.5" customHeight="1">
      <c r="A17" s="104">
        <v>9728</v>
      </c>
      <c r="B17" s="105"/>
      <c r="C17" s="18">
        <v>11</v>
      </c>
      <c r="D17" s="18">
        <v>10</v>
      </c>
      <c r="E17" s="18">
        <v>13</v>
      </c>
      <c r="F17" s="18">
        <v>13</v>
      </c>
      <c r="G17" s="18">
        <v>12</v>
      </c>
      <c r="H17" s="17">
        <f>AVERAGE(C17:G17)</f>
        <v>11.8</v>
      </c>
    </row>
    <row r="18" spans="1:8" ht="16.5" customHeight="1">
      <c r="A18" s="104">
        <v>9713</v>
      </c>
      <c r="B18" s="105"/>
      <c r="C18" s="18">
        <v>15.5</v>
      </c>
      <c r="D18" s="18">
        <v>15</v>
      </c>
      <c r="E18" s="18">
        <v>16</v>
      </c>
      <c r="F18" s="18">
        <v>16</v>
      </c>
      <c r="G18" s="18">
        <v>0</v>
      </c>
      <c r="H18" s="17">
        <f t="shared" si="0"/>
        <v>12.5</v>
      </c>
    </row>
    <row r="19" spans="1:8" ht="16.5" customHeight="1">
      <c r="A19" s="104">
        <v>9724</v>
      </c>
      <c r="B19" s="105"/>
      <c r="C19" s="18">
        <v>13.5</v>
      </c>
      <c r="D19" s="18">
        <v>11.5</v>
      </c>
      <c r="E19" s="18">
        <v>12</v>
      </c>
      <c r="F19" s="18">
        <v>13</v>
      </c>
      <c r="G19" s="18">
        <v>11</v>
      </c>
      <c r="H19" s="17">
        <f t="shared" si="0"/>
        <v>12.2</v>
      </c>
    </row>
    <row r="20" spans="1:8" ht="16.5" customHeight="1">
      <c r="A20" s="104">
        <v>9706</v>
      </c>
      <c r="B20" s="105"/>
      <c r="C20" s="18">
        <v>12</v>
      </c>
      <c r="D20" s="18">
        <v>11</v>
      </c>
      <c r="E20" s="18">
        <v>13</v>
      </c>
      <c r="F20" s="18">
        <v>13</v>
      </c>
      <c r="G20" s="18">
        <v>11</v>
      </c>
      <c r="H20" s="17">
        <f t="shared" si="0"/>
        <v>12</v>
      </c>
    </row>
    <row r="21" spans="1:8" ht="16.5" customHeight="1">
      <c r="A21" s="104">
        <v>9668</v>
      </c>
      <c r="B21" s="105"/>
      <c r="C21" s="18">
        <v>10</v>
      </c>
      <c r="D21" s="18">
        <v>10</v>
      </c>
      <c r="E21" s="18">
        <v>12</v>
      </c>
      <c r="F21" s="18">
        <v>13</v>
      </c>
      <c r="G21" s="35">
        <v>15</v>
      </c>
      <c r="H21" s="17">
        <f t="shared" si="0"/>
        <v>12</v>
      </c>
    </row>
    <row r="22" spans="1:8" ht="16.5" customHeight="1">
      <c r="A22" s="104">
        <v>9651</v>
      </c>
      <c r="B22" s="105"/>
      <c r="C22" s="18">
        <v>10.5</v>
      </c>
      <c r="D22" s="18">
        <v>10</v>
      </c>
      <c r="E22" s="18">
        <v>12</v>
      </c>
      <c r="F22" s="18">
        <v>10</v>
      </c>
      <c r="G22" s="18">
        <v>14</v>
      </c>
      <c r="H22" s="17">
        <f t="shared" si="0"/>
        <v>11.3</v>
      </c>
    </row>
    <row r="23" spans="1:8" ht="16.5" customHeight="1">
      <c r="A23" s="104">
        <v>9663</v>
      </c>
      <c r="B23" s="105"/>
      <c r="C23" s="16">
        <v>12.5</v>
      </c>
      <c r="D23" s="18">
        <v>10</v>
      </c>
      <c r="E23" s="16">
        <v>13</v>
      </c>
      <c r="F23" s="16">
        <v>13</v>
      </c>
      <c r="G23" s="18">
        <v>15</v>
      </c>
      <c r="H23" s="17">
        <f t="shared" si="0"/>
        <v>12.7</v>
      </c>
    </row>
    <row r="24" spans="1:8" ht="15.75">
      <c r="A24" s="104">
        <v>9736</v>
      </c>
      <c r="B24" s="105"/>
      <c r="C24" s="16">
        <v>15</v>
      </c>
      <c r="D24" s="18">
        <v>10</v>
      </c>
      <c r="E24" s="16">
        <v>13</v>
      </c>
      <c r="F24" s="16">
        <v>13</v>
      </c>
      <c r="G24" s="16">
        <v>13</v>
      </c>
      <c r="H24" s="17">
        <f>AVERAGE(C24:G24)</f>
        <v>12.8</v>
      </c>
    </row>
    <row r="25" spans="1:8" ht="15.75">
      <c r="A25" s="104">
        <v>9656</v>
      </c>
      <c r="B25" s="105"/>
      <c r="C25" s="16">
        <v>15</v>
      </c>
      <c r="D25" s="18">
        <v>13</v>
      </c>
      <c r="E25" s="16">
        <v>13</v>
      </c>
      <c r="F25" s="16">
        <v>14</v>
      </c>
      <c r="G25" s="16">
        <v>12</v>
      </c>
      <c r="H25" s="17">
        <f t="shared" si="0"/>
        <v>13.4</v>
      </c>
    </row>
    <row r="29" ht="15.75">
      <c r="E29" s="2" t="s">
        <v>12</v>
      </c>
    </row>
  </sheetData>
  <sheetProtection/>
  <mergeCells count="11">
    <mergeCell ref="A6:H6"/>
    <mergeCell ref="A8:C8"/>
    <mergeCell ref="D8:H8"/>
    <mergeCell ref="A10:A11"/>
    <mergeCell ref="B10:B11"/>
    <mergeCell ref="H10:H11"/>
    <mergeCell ref="A1:B2"/>
    <mergeCell ref="C1:G1"/>
    <mergeCell ref="C2:G2"/>
    <mergeCell ref="A4:H4"/>
    <mergeCell ref="A5:H5"/>
  </mergeCells>
  <printOptions/>
  <pageMargins left="0.1968503937007874" right="0" top="0.5118110236220472" bottom="0.1968503937007874" header="0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E27"/>
  <sheetViews>
    <sheetView zoomScalePageLayoutView="0" workbookViewId="0" topLeftCell="A1">
      <selection activeCell="B12" sqref="B12:B25"/>
    </sheetView>
  </sheetViews>
  <sheetFormatPr defaultColWidth="11.421875" defaultRowHeight="12.75"/>
  <cols>
    <col min="1" max="1" width="8.57421875" style="0" customWidth="1"/>
    <col min="2" max="2" width="28.57421875" style="0" bestFit="1" customWidth="1"/>
    <col min="3" max="3" width="15.57421875" style="0" customWidth="1"/>
    <col min="4" max="4" width="16.00390625" style="0" customWidth="1"/>
    <col min="5" max="5" width="18.00390625" style="0" customWidth="1"/>
  </cols>
  <sheetData>
    <row r="1" spans="1:5" ht="20.25" customHeight="1">
      <c r="A1" s="136"/>
      <c r="B1" s="136"/>
      <c r="C1" s="137"/>
      <c r="D1" s="137"/>
      <c r="E1" s="83" t="s">
        <v>183</v>
      </c>
    </row>
    <row r="2" spans="1:5" ht="21" customHeight="1">
      <c r="A2" s="136"/>
      <c r="B2" s="136"/>
      <c r="C2" s="138"/>
      <c r="D2" s="137"/>
      <c r="E2" s="83" t="s">
        <v>187</v>
      </c>
    </row>
    <row r="4" spans="1:5" ht="37.5" customHeight="1">
      <c r="A4" s="139" t="s">
        <v>8</v>
      </c>
      <c r="B4" s="139"/>
      <c r="C4" s="139"/>
      <c r="D4" s="139"/>
      <c r="E4" s="139"/>
    </row>
    <row r="5" ht="15.75">
      <c r="A5" s="2"/>
    </row>
    <row r="6" spans="1:5" ht="18.75" customHeight="1">
      <c r="A6" s="140" t="s">
        <v>1</v>
      </c>
      <c r="B6" s="141"/>
      <c r="C6" s="141"/>
      <c r="D6" s="141"/>
      <c r="E6" s="5"/>
    </row>
    <row r="7" spans="1:5" ht="15.75">
      <c r="A7" s="130" t="s">
        <v>129</v>
      </c>
      <c r="B7" s="131"/>
      <c r="C7" s="131"/>
      <c r="D7" s="131"/>
      <c r="E7" s="132"/>
    </row>
    <row r="8" spans="1:2" ht="15.75">
      <c r="A8" s="3"/>
      <c r="B8" s="4"/>
    </row>
    <row r="9" spans="1:5" ht="50.25" customHeight="1">
      <c r="A9" s="146" t="s">
        <v>185</v>
      </c>
      <c r="B9" s="146"/>
      <c r="C9" s="146"/>
      <c r="D9" s="146" t="s">
        <v>41</v>
      </c>
      <c r="E9" s="146"/>
    </row>
    <row r="10" spans="1:5" ht="22.5" customHeight="1">
      <c r="A10" s="143" t="s">
        <v>2</v>
      </c>
      <c r="B10" s="143" t="s">
        <v>3</v>
      </c>
      <c r="C10" s="37" t="s">
        <v>4</v>
      </c>
      <c r="D10" s="37" t="s">
        <v>5</v>
      </c>
      <c r="E10" s="144" t="s">
        <v>7</v>
      </c>
    </row>
    <row r="11" spans="1:5" ht="12.75">
      <c r="A11" s="143"/>
      <c r="B11" s="143"/>
      <c r="C11" s="81"/>
      <c r="D11" s="81"/>
      <c r="E11" s="144"/>
    </row>
    <row r="12" spans="1:5" ht="16.5" customHeight="1">
      <c r="A12" s="104">
        <v>9734</v>
      </c>
      <c r="B12" s="105"/>
      <c r="C12" s="16">
        <v>11.5</v>
      </c>
      <c r="D12" s="16"/>
      <c r="E12" s="17">
        <f>AVERAGE(C12:D12)</f>
        <v>11.5</v>
      </c>
    </row>
    <row r="13" spans="1:5" ht="16.5" customHeight="1">
      <c r="A13" s="104">
        <v>9650</v>
      </c>
      <c r="B13" s="105"/>
      <c r="C13" s="16">
        <v>13.5</v>
      </c>
      <c r="D13" s="16"/>
      <c r="E13" s="17">
        <f aca="true" t="shared" si="0" ref="E13:E25">AVERAGE(C13:D13)</f>
        <v>13.5</v>
      </c>
    </row>
    <row r="14" spans="1:5" ht="16.5" customHeight="1">
      <c r="A14" s="104">
        <v>9683</v>
      </c>
      <c r="B14" s="105"/>
      <c r="C14" s="107">
        <v>10</v>
      </c>
      <c r="D14" s="16"/>
      <c r="E14" s="17">
        <f t="shared" si="0"/>
        <v>10</v>
      </c>
    </row>
    <row r="15" spans="1:5" ht="16.5" customHeight="1">
      <c r="A15" s="104">
        <v>9641</v>
      </c>
      <c r="B15" s="105"/>
      <c r="C15" s="16">
        <v>12.5</v>
      </c>
      <c r="D15" s="16"/>
      <c r="E15" s="17">
        <f t="shared" si="0"/>
        <v>12.5</v>
      </c>
    </row>
    <row r="16" spans="1:5" ht="16.5" customHeight="1">
      <c r="A16" s="104">
        <v>9707</v>
      </c>
      <c r="B16" s="105"/>
      <c r="C16" s="16">
        <v>14</v>
      </c>
      <c r="D16" s="16"/>
      <c r="E16" s="17">
        <f t="shared" si="0"/>
        <v>14</v>
      </c>
    </row>
    <row r="17" spans="1:5" ht="16.5" customHeight="1">
      <c r="A17" s="104">
        <v>9728</v>
      </c>
      <c r="B17" s="105"/>
      <c r="C17" s="16">
        <v>13</v>
      </c>
      <c r="D17" s="16"/>
      <c r="E17" s="17">
        <f t="shared" si="0"/>
        <v>13</v>
      </c>
    </row>
    <row r="18" spans="1:5" ht="16.5" customHeight="1">
      <c r="A18" s="104">
        <v>9713</v>
      </c>
      <c r="B18" s="105"/>
      <c r="C18" s="16">
        <v>15</v>
      </c>
      <c r="D18" s="16"/>
      <c r="E18" s="17">
        <f t="shared" si="0"/>
        <v>15</v>
      </c>
    </row>
    <row r="19" spans="1:5" ht="16.5" customHeight="1">
      <c r="A19" s="104">
        <v>9724</v>
      </c>
      <c r="B19" s="105"/>
      <c r="C19" s="16">
        <v>12</v>
      </c>
      <c r="D19" s="16"/>
      <c r="E19" s="17">
        <f t="shared" si="0"/>
        <v>12</v>
      </c>
    </row>
    <row r="20" spans="1:5" ht="16.5" customHeight="1">
      <c r="A20" s="104">
        <v>9706</v>
      </c>
      <c r="B20" s="105"/>
      <c r="C20" s="16">
        <v>13</v>
      </c>
      <c r="D20" s="16"/>
      <c r="E20" s="17">
        <f t="shared" si="0"/>
        <v>13</v>
      </c>
    </row>
    <row r="21" spans="1:5" ht="16.5" customHeight="1">
      <c r="A21" s="104">
        <v>9668</v>
      </c>
      <c r="B21" s="105"/>
      <c r="C21" s="16">
        <v>11</v>
      </c>
      <c r="D21" s="16"/>
      <c r="E21" s="17">
        <f t="shared" si="0"/>
        <v>11</v>
      </c>
    </row>
    <row r="22" spans="1:5" ht="16.5" customHeight="1">
      <c r="A22" s="104">
        <v>9651</v>
      </c>
      <c r="B22" s="105"/>
      <c r="C22" s="16">
        <v>12.5</v>
      </c>
      <c r="D22" s="16"/>
      <c r="E22" s="17">
        <f t="shared" si="0"/>
        <v>12.5</v>
      </c>
    </row>
    <row r="23" spans="1:5" ht="16.5" customHeight="1">
      <c r="A23" s="104">
        <v>9663</v>
      </c>
      <c r="B23" s="105"/>
      <c r="C23" s="16">
        <v>15.5</v>
      </c>
      <c r="D23" s="16"/>
      <c r="E23" s="17">
        <f t="shared" si="0"/>
        <v>15.5</v>
      </c>
    </row>
    <row r="24" spans="1:5" ht="16.5" customHeight="1">
      <c r="A24" s="104">
        <v>9736</v>
      </c>
      <c r="B24" s="105"/>
      <c r="C24" s="16">
        <v>13</v>
      </c>
      <c r="D24" s="35"/>
      <c r="E24" s="17">
        <f t="shared" si="0"/>
        <v>13</v>
      </c>
    </row>
    <row r="25" spans="1:5" ht="16.5" customHeight="1">
      <c r="A25" s="104">
        <v>9656</v>
      </c>
      <c r="B25" s="105"/>
      <c r="C25" s="107">
        <v>10</v>
      </c>
      <c r="D25" s="16"/>
      <c r="E25" s="17">
        <f t="shared" si="0"/>
        <v>10</v>
      </c>
    </row>
    <row r="27" ht="15.75">
      <c r="C27" s="2" t="s">
        <v>12</v>
      </c>
    </row>
  </sheetData>
  <sheetProtection/>
  <mergeCells count="11">
    <mergeCell ref="A7:E7"/>
    <mergeCell ref="A9:C9"/>
    <mergeCell ref="D9:E9"/>
    <mergeCell ref="A10:A11"/>
    <mergeCell ref="B10:B11"/>
    <mergeCell ref="E10:E11"/>
    <mergeCell ref="A1:B2"/>
    <mergeCell ref="C1:D1"/>
    <mergeCell ref="C2:D2"/>
    <mergeCell ref="A4:E4"/>
    <mergeCell ref="A6:D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E27"/>
  <sheetViews>
    <sheetView zoomScalePageLayoutView="0" workbookViewId="0" topLeftCell="A1">
      <selection activeCell="B13" sqref="B13:B26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3" width="15.28125" style="0" customWidth="1"/>
    <col min="4" max="4" width="15.57421875" style="0" customWidth="1"/>
    <col min="5" max="5" width="24.8515625" style="0" customWidth="1"/>
  </cols>
  <sheetData>
    <row r="1" spans="1:5" ht="21.75" customHeight="1">
      <c r="A1" s="136"/>
      <c r="B1" s="136"/>
      <c r="C1" s="137"/>
      <c r="D1" s="137"/>
      <c r="E1" s="83" t="s">
        <v>183</v>
      </c>
    </row>
    <row r="2" spans="1:5" ht="18" customHeight="1">
      <c r="A2" s="136"/>
      <c r="B2" s="136"/>
      <c r="C2" s="138"/>
      <c r="D2" s="137"/>
      <c r="E2" s="83" t="s">
        <v>184</v>
      </c>
    </row>
    <row r="4" spans="1:5" ht="37.5" customHeight="1">
      <c r="A4" s="139" t="s">
        <v>8</v>
      </c>
      <c r="B4" s="139"/>
      <c r="C4" s="139"/>
      <c r="D4" s="139"/>
      <c r="E4" s="139"/>
    </row>
    <row r="5" ht="15.75">
      <c r="A5" s="2"/>
    </row>
    <row r="6" spans="1:5" ht="18.75" customHeight="1">
      <c r="A6" s="140" t="s">
        <v>1</v>
      </c>
      <c r="B6" s="141"/>
      <c r="C6" s="141"/>
      <c r="D6" s="141"/>
      <c r="E6" s="142"/>
    </row>
    <row r="7" spans="1:5" ht="15.75">
      <c r="A7" s="130" t="s">
        <v>129</v>
      </c>
      <c r="B7" s="131"/>
      <c r="C7" s="131"/>
      <c r="D7" s="131"/>
      <c r="E7" s="132"/>
    </row>
    <row r="8" spans="1:2" ht="15.75">
      <c r="A8" s="3"/>
      <c r="B8" s="4"/>
    </row>
    <row r="9" spans="1:5" ht="50.25" customHeight="1">
      <c r="A9" s="146" t="s">
        <v>185</v>
      </c>
      <c r="B9" s="146"/>
      <c r="C9" s="146"/>
      <c r="D9" s="146" t="s">
        <v>15</v>
      </c>
      <c r="E9" s="146"/>
    </row>
    <row r="10" ht="15">
      <c r="A10" s="1"/>
    </row>
    <row r="11" spans="1:5" ht="22.5" customHeight="1">
      <c r="A11" s="143" t="s">
        <v>2</v>
      </c>
      <c r="B11" s="143" t="s">
        <v>3</v>
      </c>
      <c r="C11" s="37" t="s">
        <v>4</v>
      </c>
      <c r="D11" s="37" t="s">
        <v>5</v>
      </c>
      <c r="E11" s="144" t="s">
        <v>7</v>
      </c>
    </row>
    <row r="12" spans="1:5" ht="12.75">
      <c r="A12" s="143"/>
      <c r="B12" s="143"/>
      <c r="C12" s="81"/>
      <c r="D12" s="81"/>
      <c r="E12" s="144"/>
    </row>
    <row r="13" spans="1:5" ht="16.5" customHeight="1">
      <c r="A13" s="104">
        <v>9734</v>
      </c>
      <c r="B13" s="105"/>
      <c r="C13" s="16">
        <v>11</v>
      </c>
      <c r="D13" s="16">
        <v>12</v>
      </c>
      <c r="E13" s="17">
        <f>AVERAGE(C13:D13)</f>
        <v>11.5</v>
      </c>
    </row>
    <row r="14" spans="1:5" ht="16.5" customHeight="1">
      <c r="A14" s="104">
        <v>9650</v>
      </c>
      <c r="B14" s="105"/>
      <c r="C14" s="16">
        <v>13</v>
      </c>
      <c r="D14" s="16">
        <v>12</v>
      </c>
      <c r="E14" s="17">
        <f aca="true" t="shared" si="0" ref="E14:E26">AVERAGE(C14:D14)</f>
        <v>12.5</v>
      </c>
    </row>
    <row r="15" spans="1:5" ht="16.5" customHeight="1">
      <c r="A15" s="104">
        <v>9683</v>
      </c>
      <c r="B15" s="105"/>
      <c r="C15" s="16">
        <v>14</v>
      </c>
      <c r="D15" s="16">
        <v>13</v>
      </c>
      <c r="E15" s="17">
        <f t="shared" si="0"/>
        <v>13.5</v>
      </c>
    </row>
    <row r="16" spans="1:5" ht="16.5" customHeight="1">
      <c r="A16" s="104">
        <v>9641</v>
      </c>
      <c r="B16" s="105"/>
      <c r="C16" s="16">
        <v>13</v>
      </c>
      <c r="D16" s="16">
        <v>13</v>
      </c>
      <c r="E16" s="17">
        <f t="shared" si="0"/>
        <v>13</v>
      </c>
    </row>
    <row r="17" spans="1:5" ht="16.5" customHeight="1">
      <c r="A17" s="104">
        <v>9707</v>
      </c>
      <c r="B17" s="105"/>
      <c r="C17" s="16">
        <v>12</v>
      </c>
      <c r="D17" s="16">
        <v>13</v>
      </c>
      <c r="E17" s="17">
        <f t="shared" si="0"/>
        <v>12.5</v>
      </c>
    </row>
    <row r="18" spans="1:5" ht="16.5" customHeight="1">
      <c r="A18" s="104">
        <v>9728</v>
      </c>
      <c r="B18" s="105"/>
      <c r="C18" s="16">
        <v>12</v>
      </c>
      <c r="D18" s="16">
        <v>13</v>
      </c>
      <c r="E18" s="17">
        <f t="shared" si="0"/>
        <v>12.5</v>
      </c>
    </row>
    <row r="19" spans="1:5" ht="16.5" customHeight="1">
      <c r="A19" s="104">
        <v>9713</v>
      </c>
      <c r="B19" s="105"/>
      <c r="C19" s="16">
        <v>16</v>
      </c>
      <c r="D19" s="16">
        <v>16</v>
      </c>
      <c r="E19" s="17">
        <f t="shared" si="0"/>
        <v>16</v>
      </c>
    </row>
    <row r="20" spans="1:5" ht="16.5" customHeight="1">
      <c r="A20" s="104">
        <v>9724</v>
      </c>
      <c r="B20" s="105"/>
      <c r="C20" s="16">
        <v>13</v>
      </c>
      <c r="D20" s="16">
        <v>14</v>
      </c>
      <c r="E20" s="17">
        <f t="shared" si="0"/>
        <v>13.5</v>
      </c>
    </row>
    <row r="21" spans="1:5" ht="16.5" customHeight="1">
      <c r="A21" s="104">
        <v>9706</v>
      </c>
      <c r="B21" s="105"/>
      <c r="C21" s="16">
        <v>13</v>
      </c>
      <c r="D21" s="16">
        <v>14</v>
      </c>
      <c r="E21" s="17">
        <f t="shared" si="0"/>
        <v>13.5</v>
      </c>
    </row>
    <row r="22" spans="1:5" ht="16.5" customHeight="1">
      <c r="A22" s="104">
        <v>9668</v>
      </c>
      <c r="B22" s="105"/>
      <c r="C22" s="16">
        <v>12</v>
      </c>
      <c r="D22" s="16">
        <v>12</v>
      </c>
      <c r="E22" s="17">
        <f t="shared" si="0"/>
        <v>12</v>
      </c>
    </row>
    <row r="23" spans="1:5" ht="16.5" customHeight="1">
      <c r="A23" s="104">
        <v>9651</v>
      </c>
      <c r="B23" s="105"/>
      <c r="C23" s="16">
        <v>11</v>
      </c>
      <c r="D23" s="16">
        <v>10</v>
      </c>
      <c r="E23" s="17">
        <f t="shared" si="0"/>
        <v>10.5</v>
      </c>
    </row>
    <row r="24" spans="1:5" ht="16.5" customHeight="1">
      <c r="A24" s="104">
        <v>9663</v>
      </c>
      <c r="B24" s="105"/>
      <c r="C24" s="16">
        <v>11</v>
      </c>
      <c r="D24" s="107">
        <v>0</v>
      </c>
      <c r="E24" s="17">
        <f t="shared" si="0"/>
        <v>5.5</v>
      </c>
    </row>
    <row r="25" spans="1:5" ht="16.5" customHeight="1">
      <c r="A25" s="104">
        <v>9736</v>
      </c>
      <c r="B25" s="105"/>
      <c r="C25" s="16">
        <v>12</v>
      </c>
      <c r="D25" s="16">
        <v>14</v>
      </c>
      <c r="E25" s="17">
        <f t="shared" si="0"/>
        <v>13</v>
      </c>
    </row>
    <row r="26" spans="1:5" ht="16.5" customHeight="1">
      <c r="A26" s="104">
        <v>9656</v>
      </c>
      <c r="B26" s="105"/>
      <c r="C26" s="16">
        <v>16</v>
      </c>
      <c r="D26" s="16">
        <v>15</v>
      </c>
      <c r="E26" s="17">
        <f t="shared" si="0"/>
        <v>15.5</v>
      </c>
    </row>
    <row r="27" ht="15.75">
      <c r="D27" s="2" t="s">
        <v>12</v>
      </c>
    </row>
  </sheetData>
  <sheetProtection/>
  <mergeCells count="11">
    <mergeCell ref="A7:E7"/>
    <mergeCell ref="A9:C9"/>
    <mergeCell ref="D9:E9"/>
    <mergeCell ref="A11:A12"/>
    <mergeCell ref="B11:B12"/>
    <mergeCell ref="E11:E12"/>
    <mergeCell ref="A1:B2"/>
    <mergeCell ref="C1:D1"/>
    <mergeCell ref="C2:D2"/>
    <mergeCell ref="A4:E4"/>
    <mergeCell ref="A6:E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I28"/>
  <sheetViews>
    <sheetView zoomScale="96" zoomScaleNormal="96" zoomScalePageLayoutView="0" workbookViewId="0" topLeftCell="A7">
      <selection activeCell="B13" sqref="B13:B26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3" width="16.28125" style="0" customWidth="1"/>
    <col min="4" max="4" width="15.57421875" style="0" customWidth="1"/>
    <col min="5" max="5" width="18.57421875" style="0" customWidth="1"/>
  </cols>
  <sheetData>
    <row r="1" spans="1:5" ht="21" customHeight="1">
      <c r="A1" s="136"/>
      <c r="B1" s="136"/>
      <c r="C1" s="137"/>
      <c r="D1" s="137"/>
      <c r="E1" s="83" t="s">
        <v>183</v>
      </c>
    </row>
    <row r="2" spans="1:5" ht="18" customHeight="1">
      <c r="A2" s="136"/>
      <c r="B2" s="136"/>
      <c r="C2" s="138"/>
      <c r="D2" s="137"/>
      <c r="E2" s="83" t="s">
        <v>184</v>
      </c>
    </row>
    <row r="4" spans="1:5" ht="37.5" customHeight="1">
      <c r="A4" s="139" t="s">
        <v>8</v>
      </c>
      <c r="B4" s="139"/>
      <c r="C4" s="139"/>
      <c r="D4" s="139"/>
      <c r="E4" s="139"/>
    </row>
    <row r="5" ht="15.75">
      <c r="A5" s="2"/>
    </row>
    <row r="6" spans="1:5" ht="18.75" customHeight="1">
      <c r="A6" s="140" t="s">
        <v>1</v>
      </c>
      <c r="B6" s="141"/>
      <c r="C6" s="141"/>
      <c r="D6" s="141"/>
      <c r="E6" s="142"/>
    </row>
    <row r="7" spans="1:5" ht="15.75">
      <c r="A7" s="130" t="s">
        <v>129</v>
      </c>
      <c r="B7" s="131"/>
      <c r="C7" s="131"/>
      <c r="D7" s="131"/>
      <c r="E7" s="132"/>
    </row>
    <row r="8" spans="1:2" ht="15.75">
      <c r="A8" s="3"/>
      <c r="B8" s="4"/>
    </row>
    <row r="9" spans="1:5" ht="37.5" customHeight="1">
      <c r="A9" s="133" t="s">
        <v>185</v>
      </c>
      <c r="B9" s="134"/>
      <c r="C9" s="134" t="s">
        <v>113</v>
      </c>
      <c r="D9" s="134"/>
      <c r="E9" s="135"/>
    </row>
    <row r="10" ht="15">
      <c r="A10" s="1"/>
    </row>
    <row r="11" spans="1:5" ht="22.5" customHeight="1">
      <c r="A11" s="143" t="s">
        <v>2</v>
      </c>
      <c r="B11" s="151" t="s">
        <v>3</v>
      </c>
      <c r="C11" s="37" t="s">
        <v>4</v>
      </c>
      <c r="D11" s="37" t="s">
        <v>5</v>
      </c>
      <c r="E11" s="144" t="s">
        <v>7</v>
      </c>
    </row>
    <row r="12" spans="1:9" ht="12.75">
      <c r="A12" s="143"/>
      <c r="B12" s="152"/>
      <c r="C12" s="81"/>
      <c r="D12" s="81"/>
      <c r="E12" s="144"/>
      <c r="G12" s="92"/>
      <c r="H12" s="92"/>
      <c r="I12" s="92"/>
    </row>
    <row r="13" spans="1:9" ht="16.5" customHeight="1">
      <c r="A13" s="104">
        <v>9734</v>
      </c>
      <c r="B13" s="105"/>
      <c r="C13" s="16">
        <v>11.5</v>
      </c>
      <c r="D13" s="16">
        <v>12</v>
      </c>
      <c r="E13" s="17">
        <f>AVERAGE(C13:D13)</f>
        <v>11.75</v>
      </c>
      <c r="G13" s="91"/>
      <c r="H13" s="93"/>
      <c r="I13" s="92"/>
    </row>
    <row r="14" spans="1:9" ht="16.5" customHeight="1">
      <c r="A14" s="104">
        <v>9650</v>
      </c>
      <c r="B14" s="105"/>
      <c r="C14" s="16">
        <v>11</v>
      </c>
      <c r="D14" s="16">
        <v>11</v>
      </c>
      <c r="E14" s="17">
        <f aca="true" t="shared" si="0" ref="E14:E26">AVERAGE(C14:D14)</f>
        <v>11</v>
      </c>
      <c r="G14" s="91"/>
      <c r="H14" s="93"/>
      <c r="I14" s="92"/>
    </row>
    <row r="15" spans="1:9" ht="16.5" customHeight="1">
      <c r="A15" s="104">
        <v>9683</v>
      </c>
      <c r="B15" s="105"/>
      <c r="C15" s="16">
        <v>10</v>
      </c>
      <c r="D15" s="16">
        <v>9.5</v>
      </c>
      <c r="E15" s="17">
        <f t="shared" si="0"/>
        <v>9.75</v>
      </c>
      <c r="G15" s="91"/>
      <c r="H15" s="93"/>
      <c r="I15" s="92"/>
    </row>
    <row r="16" spans="1:9" ht="16.5" customHeight="1">
      <c r="A16" s="104">
        <v>9641</v>
      </c>
      <c r="B16" s="105"/>
      <c r="C16" s="16">
        <v>13</v>
      </c>
      <c r="D16" s="16">
        <v>12</v>
      </c>
      <c r="E16" s="17">
        <f t="shared" si="0"/>
        <v>12.5</v>
      </c>
      <c r="G16" s="91"/>
      <c r="H16" s="93"/>
      <c r="I16" s="92"/>
    </row>
    <row r="17" spans="1:9" ht="16.5" customHeight="1">
      <c r="A17" s="104">
        <v>9707</v>
      </c>
      <c r="B17" s="105"/>
      <c r="C17" s="16">
        <v>11.5</v>
      </c>
      <c r="D17" s="16">
        <v>11</v>
      </c>
      <c r="E17" s="17">
        <f t="shared" si="0"/>
        <v>11.25</v>
      </c>
      <c r="G17" s="91"/>
      <c r="H17" s="93"/>
      <c r="I17" s="92"/>
    </row>
    <row r="18" spans="1:9" ht="16.5" customHeight="1">
      <c r="A18" s="104">
        <v>9728</v>
      </c>
      <c r="B18" s="105"/>
      <c r="C18" s="16">
        <v>11</v>
      </c>
      <c r="D18" s="16">
        <v>11</v>
      </c>
      <c r="E18" s="17">
        <f t="shared" si="0"/>
        <v>11</v>
      </c>
      <c r="G18" s="91"/>
      <c r="H18" s="93"/>
      <c r="I18" s="92"/>
    </row>
    <row r="19" spans="1:9" ht="16.5" customHeight="1">
      <c r="A19" s="104">
        <v>9713</v>
      </c>
      <c r="B19" s="105"/>
      <c r="C19" s="16">
        <v>13.5</v>
      </c>
      <c r="D19" s="16">
        <v>13</v>
      </c>
      <c r="E19" s="17">
        <f t="shared" si="0"/>
        <v>13.25</v>
      </c>
      <c r="G19" s="91"/>
      <c r="H19" s="93"/>
      <c r="I19" s="92"/>
    </row>
    <row r="20" spans="1:9" ht="16.5" customHeight="1">
      <c r="A20" s="104">
        <v>9724</v>
      </c>
      <c r="B20" s="105"/>
      <c r="C20" s="16">
        <v>10</v>
      </c>
      <c r="D20" s="16">
        <v>9.5</v>
      </c>
      <c r="E20" s="17">
        <f t="shared" si="0"/>
        <v>9.75</v>
      </c>
      <c r="G20" s="91"/>
      <c r="H20" s="93"/>
      <c r="I20" s="92"/>
    </row>
    <row r="21" spans="1:9" ht="16.5" customHeight="1">
      <c r="A21" s="104">
        <v>9706</v>
      </c>
      <c r="B21" s="105"/>
      <c r="C21" s="16">
        <v>11.5</v>
      </c>
      <c r="D21" s="16">
        <v>11.75</v>
      </c>
      <c r="E21" s="17">
        <f t="shared" si="0"/>
        <v>11.625</v>
      </c>
      <c r="G21" s="91"/>
      <c r="H21" s="93"/>
      <c r="I21" s="92"/>
    </row>
    <row r="22" spans="1:9" ht="16.5" customHeight="1">
      <c r="A22" s="104">
        <v>9668</v>
      </c>
      <c r="B22" s="105"/>
      <c r="C22" s="16">
        <v>10.5</v>
      </c>
      <c r="D22" s="16">
        <v>10.5</v>
      </c>
      <c r="E22" s="17">
        <f t="shared" si="0"/>
        <v>10.5</v>
      </c>
      <c r="G22" s="91"/>
      <c r="H22" s="93"/>
      <c r="I22" s="92"/>
    </row>
    <row r="23" spans="1:9" ht="16.5" customHeight="1">
      <c r="A23" s="104">
        <v>9651</v>
      </c>
      <c r="B23" s="105"/>
      <c r="C23" s="16">
        <v>16</v>
      </c>
      <c r="D23" s="16">
        <v>15.5</v>
      </c>
      <c r="E23" s="17">
        <f t="shared" si="0"/>
        <v>15.75</v>
      </c>
      <c r="G23" s="91"/>
      <c r="H23" s="93"/>
      <c r="I23" s="92"/>
    </row>
    <row r="24" spans="1:9" ht="16.5" customHeight="1">
      <c r="A24" s="104">
        <v>9663</v>
      </c>
      <c r="B24" s="105"/>
      <c r="C24" s="16">
        <v>10</v>
      </c>
      <c r="D24" s="16">
        <v>11</v>
      </c>
      <c r="E24" s="17">
        <f t="shared" si="0"/>
        <v>10.5</v>
      </c>
      <c r="G24" s="91"/>
      <c r="H24" s="93"/>
      <c r="I24" s="92"/>
    </row>
    <row r="25" spans="1:9" ht="16.5" customHeight="1">
      <c r="A25" s="104">
        <v>9736</v>
      </c>
      <c r="B25" s="105"/>
      <c r="C25" s="16">
        <v>10.5</v>
      </c>
      <c r="D25" s="16">
        <v>9</v>
      </c>
      <c r="E25" s="17">
        <f t="shared" si="0"/>
        <v>9.75</v>
      </c>
      <c r="G25" s="91"/>
      <c r="H25" s="93"/>
      <c r="I25" s="92"/>
    </row>
    <row r="26" spans="1:9" ht="16.5" customHeight="1">
      <c r="A26" s="104">
        <v>9656</v>
      </c>
      <c r="B26" s="105"/>
      <c r="C26" s="16">
        <v>16</v>
      </c>
      <c r="D26" s="16">
        <v>16.5</v>
      </c>
      <c r="E26" s="17">
        <f t="shared" si="0"/>
        <v>16.25</v>
      </c>
      <c r="G26" s="91"/>
      <c r="H26" s="93"/>
      <c r="I26" s="92"/>
    </row>
    <row r="27" spans="1:9" ht="15.75">
      <c r="A27" s="69"/>
      <c r="B27" s="68"/>
      <c r="C27" s="2" t="s">
        <v>12</v>
      </c>
      <c r="D27" s="35"/>
      <c r="G27" s="92"/>
      <c r="H27" s="92"/>
      <c r="I27" s="92"/>
    </row>
    <row r="28" spans="1:2" ht="12.75">
      <c r="A28" s="69"/>
      <c r="B28" s="68"/>
    </row>
  </sheetData>
  <sheetProtection/>
  <mergeCells count="11">
    <mergeCell ref="A7:E7"/>
    <mergeCell ref="A9:B9"/>
    <mergeCell ref="C9:E9"/>
    <mergeCell ref="A11:A12"/>
    <mergeCell ref="B11:B12"/>
    <mergeCell ref="E11:E12"/>
    <mergeCell ref="A1:B2"/>
    <mergeCell ref="C1:D1"/>
    <mergeCell ref="C2:D2"/>
    <mergeCell ref="A4:E4"/>
    <mergeCell ref="A6:E6"/>
  </mergeCells>
  <printOptions/>
  <pageMargins left="0.3937007874015748" right="0" top="0.11811023622047245" bottom="0" header="0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K27"/>
  <sheetViews>
    <sheetView zoomScalePageLayoutView="0" workbookViewId="0" topLeftCell="A1">
      <selection activeCell="B13" sqref="B13:B26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3" width="15.7109375" style="0" customWidth="1"/>
    <col min="4" max="4" width="16.140625" style="0" customWidth="1"/>
    <col min="5" max="5" width="18.421875" style="0" customWidth="1"/>
  </cols>
  <sheetData>
    <row r="1" spans="1:5" ht="23.25" customHeight="1">
      <c r="A1" s="136"/>
      <c r="B1" s="136"/>
      <c r="C1" s="137"/>
      <c r="D1" s="137"/>
      <c r="E1" s="83" t="s">
        <v>183</v>
      </c>
    </row>
    <row r="2" spans="1:5" ht="14.25" customHeight="1">
      <c r="A2" s="136"/>
      <c r="B2" s="136"/>
      <c r="C2" s="138"/>
      <c r="D2" s="137"/>
      <c r="E2" s="83" t="s">
        <v>184</v>
      </c>
    </row>
    <row r="4" spans="1:5" ht="37.5" customHeight="1">
      <c r="A4" s="139" t="s">
        <v>8</v>
      </c>
      <c r="B4" s="139"/>
      <c r="C4" s="139"/>
      <c r="D4" s="139"/>
      <c r="E4" s="139"/>
    </row>
    <row r="5" ht="15.75">
      <c r="A5" s="2"/>
    </row>
    <row r="6" spans="1:5" ht="18.75" customHeight="1">
      <c r="A6" s="140" t="s">
        <v>1</v>
      </c>
      <c r="B6" s="141"/>
      <c r="C6" s="141"/>
      <c r="D6" s="141"/>
      <c r="E6" s="5"/>
    </row>
    <row r="7" spans="1:5" ht="15.75">
      <c r="A7" s="130" t="s">
        <v>129</v>
      </c>
      <c r="B7" s="131"/>
      <c r="C7" s="131"/>
      <c r="D7" s="131"/>
      <c r="E7" s="132"/>
    </row>
    <row r="8" spans="1:2" ht="15.75">
      <c r="A8" s="3"/>
      <c r="B8" s="4"/>
    </row>
    <row r="9" spans="1:5" ht="39" customHeight="1">
      <c r="A9" s="133" t="s">
        <v>185</v>
      </c>
      <c r="B9" s="134"/>
      <c r="C9" s="134" t="s">
        <v>50</v>
      </c>
      <c r="D9" s="134"/>
      <c r="E9" s="135"/>
    </row>
    <row r="10" ht="15">
      <c r="A10" s="1"/>
    </row>
    <row r="11" spans="1:5" ht="22.5" customHeight="1">
      <c r="A11" s="143" t="s">
        <v>2</v>
      </c>
      <c r="B11" s="143" t="s">
        <v>3</v>
      </c>
      <c r="C11" s="37" t="s">
        <v>4</v>
      </c>
      <c r="D11" s="37" t="s">
        <v>5</v>
      </c>
      <c r="E11" s="144" t="s">
        <v>7</v>
      </c>
    </row>
    <row r="12" spans="1:11" ht="12.75">
      <c r="A12" s="143"/>
      <c r="B12" s="143"/>
      <c r="C12" s="81"/>
      <c r="D12" s="81"/>
      <c r="E12" s="144"/>
      <c r="G12" s="92"/>
      <c r="H12" s="92"/>
      <c r="I12" s="92"/>
      <c r="J12" s="92"/>
      <c r="K12" s="92"/>
    </row>
    <row r="13" spans="1:11" ht="16.5" customHeight="1">
      <c r="A13" s="104">
        <v>9734</v>
      </c>
      <c r="B13" s="105"/>
      <c r="C13" s="41">
        <v>11</v>
      </c>
      <c r="D13" s="16">
        <v>11.5</v>
      </c>
      <c r="E13" s="17">
        <f>AVERAGE(C13:D13)</f>
        <v>11.25</v>
      </c>
      <c r="G13" s="92"/>
      <c r="H13" s="91"/>
      <c r="I13" s="93"/>
      <c r="J13" s="92"/>
      <c r="K13" s="92"/>
    </row>
    <row r="14" spans="1:11" ht="16.5" customHeight="1">
      <c r="A14" s="104">
        <v>9650</v>
      </c>
      <c r="B14" s="105"/>
      <c r="C14" s="41">
        <v>10.5</v>
      </c>
      <c r="D14" s="16">
        <v>11</v>
      </c>
      <c r="E14" s="17">
        <f aca="true" t="shared" si="0" ref="E14:E26">AVERAGE(C14:D14)</f>
        <v>10.75</v>
      </c>
      <c r="G14" s="92"/>
      <c r="H14" s="91"/>
      <c r="I14" s="93"/>
      <c r="J14" s="92"/>
      <c r="K14" s="92"/>
    </row>
    <row r="15" spans="1:11" ht="16.5" customHeight="1">
      <c r="A15" s="104">
        <v>9683</v>
      </c>
      <c r="B15" s="105"/>
      <c r="C15" s="41">
        <v>10</v>
      </c>
      <c r="D15" s="16">
        <v>9.5</v>
      </c>
      <c r="E15" s="17">
        <f t="shared" si="0"/>
        <v>9.75</v>
      </c>
      <c r="G15" s="92"/>
      <c r="H15" s="91"/>
      <c r="I15" s="93"/>
      <c r="J15" s="92"/>
      <c r="K15" s="92"/>
    </row>
    <row r="16" spans="1:11" ht="16.5" customHeight="1">
      <c r="A16" s="104">
        <v>9641</v>
      </c>
      <c r="B16" s="105"/>
      <c r="C16" s="41">
        <v>13</v>
      </c>
      <c r="D16" s="16">
        <v>12</v>
      </c>
      <c r="E16" s="17">
        <f t="shared" si="0"/>
        <v>12.5</v>
      </c>
      <c r="G16" s="92"/>
      <c r="H16" s="91"/>
      <c r="I16" s="93"/>
      <c r="J16" s="92"/>
      <c r="K16" s="92"/>
    </row>
    <row r="17" spans="1:11" ht="16.5" customHeight="1">
      <c r="A17" s="104">
        <v>9707</v>
      </c>
      <c r="B17" s="105"/>
      <c r="C17" s="41">
        <v>11.5</v>
      </c>
      <c r="D17" s="16">
        <v>11</v>
      </c>
      <c r="E17" s="17">
        <f t="shared" si="0"/>
        <v>11.25</v>
      </c>
      <c r="G17" s="92"/>
      <c r="H17" s="91"/>
      <c r="I17" s="93"/>
      <c r="J17" s="92"/>
      <c r="K17" s="92"/>
    </row>
    <row r="18" spans="1:11" ht="16.5" customHeight="1">
      <c r="A18" s="104">
        <v>9728</v>
      </c>
      <c r="B18" s="105"/>
      <c r="C18" s="41">
        <v>10</v>
      </c>
      <c r="D18" s="16">
        <v>10.5</v>
      </c>
      <c r="E18" s="17">
        <f t="shared" si="0"/>
        <v>10.25</v>
      </c>
      <c r="G18" s="92"/>
      <c r="H18" s="91"/>
      <c r="I18" s="93"/>
      <c r="J18" s="92"/>
      <c r="K18" s="92"/>
    </row>
    <row r="19" spans="1:11" ht="16.5" customHeight="1">
      <c r="A19" s="104">
        <v>9713</v>
      </c>
      <c r="B19" s="105"/>
      <c r="C19" s="41">
        <v>12.5</v>
      </c>
      <c r="D19" s="16">
        <v>13</v>
      </c>
      <c r="E19" s="17">
        <f t="shared" si="0"/>
        <v>12.75</v>
      </c>
      <c r="G19" s="92"/>
      <c r="H19" s="91"/>
      <c r="I19" s="93"/>
      <c r="J19" s="92"/>
      <c r="K19" s="92"/>
    </row>
    <row r="20" spans="1:11" ht="16.5" customHeight="1">
      <c r="A20" s="104">
        <v>9724</v>
      </c>
      <c r="B20" s="105"/>
      <c r="C20" s="41">
        <v>10</v>
      </c>
      <c r="D20" s="16">
        <v>9.5</v>
      </c>
      <c r="E20" s="17">
        <f t="shared" si="0"/>
        <v>9.75</v>
      </c>
      <c r="G20" s="92"/>
      <c r="H20" s="91"/>
      <c r="I20" s="93"/>
      <c r="J20" s="92"/>
      <c r="K20" s="92"/>
    </row>
    <row r="21" spans="1:11" ht="16.5" customHeight="1">
      <c r="A21" s="104">
        <v>9706</v>
      </c>
      <c r="B21" s="105"/>
      <c r="C21" s="41">
        <v>11.5</v>
      </c>
      <c r="D21" s="16">
        <v>11.5</v>
      </c>
      <c r="E21" s="17">
        <f t="shared" si="0"/>
        <v>11.5</v>
      </c>
      <c r="G21" s="92"/>
      <c r="H21" s="91"/>
      <c r="I21" s="93"/>
      <c r="J21" s="92"/>
      <c r="K21" s="92"/>
    </row>
    <row r="22" spans="1:11" ht="16.5" customHeight="1">
      <c r="A22" s="104">
        <v>9668</v>
      </c>
      <c r="B22" s="105"/>
      <c r="C22" s="41">
        <v>10</v>
      </c>
      <c r="D22" s="16">
        <v>10</v>
      </c>
      <c r="E22" s="17">
        <f t="shared" si="0"/>
        <v>10</v>
      </c>
      <c r="G22" s="92"/>
      <c r="H22" s="91"/>
      <c r="I22" s="93"/>
      <c r="J22" s="92"/>
      <c r="K22" s="92"/>
    </row>
    <row r="23" spans="1:11" ht="16.5" customHeight="1">
      <c r="A23" s="104">
        <v>9651</v>
      </c>
      <c r="B23" s="105"/>
      <c r="C23" s="41">
        <v>16</v>
      </c>
      <c r="D23" s="16">
        <v>15</v>
      </c>
      <c r="E23" s="17">
        <f t="shared" si="0"/>
        <v>15.5</v>
      </c>
      <c r="G23" s="92"/>
      <c r="H23" s="91"/>
      <c r="I23" s="93"/>
      <c r="J23" s="92"/>
      <c r="K23" s="92"/>
    </row>
    <row r="24" spans="1:11" ht="16.5" customHeight="1">
      <c r="A24" s="104">
        <v>9663</v>
      </c>
      <c r="B24" s="105"/>
      <c r="C24" s="41">
        <v>10</v>
      </c>
      <c r="D24" s="16">
        <v>11</v>
      </c>
      <c r="E24" s="17">
        <f t="shared" si="0"/>
        <v>10.5</v>
      </c>
      <c r="G24" s="92"/>
      <c r="H24" s="91"/>
      <c r="I24" s="93"/>
      <c r="J24" s="92"/>
      <c r="K24" s="92"/>
    </row>
    <row r="25" spans="1:11" ht="16.5" customHeight="1">
      <c r="A25" s="104">
        <v>9736</v>
      </c>
      <c r="B25" s="105"/>
      <c r="C25" s="41">
        <v>10.5</v>
      </c>
      <c r="D25" s="16">
        <v>9</v>
      </c>
      <c r="E25" s="17">
        <f t="shared" si="0"/>
        <v>9.75</v>
      </c>
      <c r="G25" s="92"/>
      <c r="H25" s="91"/>
      <c r="I25" s="93"/>
      <c r="J25" s="92"/>
      <c r="K25" s="92"/>
    </row>
    <row r="26" spans="1:11" ht="16.5" customHeight="1">
      <c r="A26" s="104">
        <v>9656</v>
      </c>
      <c r="B26" s="105"/>
      <c r="C26" s="41">
        <v>12</v>
      </c>
      <c r="D26" s="16">
        <v>11.5</v>
      </c>
      <c r="E26" s="17">
        <f t="shared" si="0"/>
        <v>11.75</v>
      </c>
      <c r="G26" s="92"/>
      <c r="H26" s="91"/>
      <c r="I26" s="93"/>
      <c r="J26" s="92"/>
      <c r="K26" s="92"/>
    </row>
    <row r="27" spans="4:11" ht="15.75">
      <c r="D27" s="2" t="s">
        <v>12</v>
      </c>
      <c r="G27" s="92"/>
      <c r="H27" s="92"/>
      <c r="I27" s="92"/>
      <c r="J27" s="92"/>
      <c r="K27" s="92"/>
    </row>
  </sheetData>
  <sheetProtection/>
  <mergeCells count="11">
    <mergeCell ref="A7:E7"/>
    <mergeCell ref="A9:B9"/>
    <mergeCell ref="C9:E9"/>
    <mergeCell ref="A11:A12"/>
    <mergeCell ref="B11:B12"/>
    <mergeCell ref="E11:E12"/>
    <mergeCell ref="A1:B2"/>
    <mergeCell ref="C1:D1"/>
    <mergeCell ref="C2:D2"/>
    <mergeCell ref="A4:E4"/>
    <mergeCell ref="A6:D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75" zoomScaleNormal="80" zoomScaleSheetLayoutView="75" zoomScalePageLayoutView="0" workbookViewId="0" topLeftCell="A1">
      <selection activeCell="O23" sqref="O23"/>
    </sheetView>
  </sheetViews>
  <sheetFormatPr defaultColWidth="11.421875" defaultRowHeight="12.75"/>
  <cols>
    <col min="1" max="1" width="25.8515625" style="0" customWidth="1"/>
    <col min="2" max="2" width="6.57421875" style="0" customWidth="1"/>
    <col min="3" max="3" width="6.00390625" style="0" customWidth="1"/>
    <col min="4" max="4" width="7.140625" style="0" customWidth="1"/>
    <col min="5" max="5" width="7.00390625" style="0" customWidth="1"/>
    <col min="6" max="6" width="6.28125" style="0" customWidth="1"/>
    <col min="7" max="7" width="6.0039062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7.140625" style="0" customWidth="1"/>
    <col min="12" max="12" width="6.00390625" style="0" customWidth="1"/>
    <col min="13" max="13" width="7.28125" style="0" customWidth="1"/>
    <col min="14" max="14" width="6.00390625" style="0" customWidth="1"/>
    <col min="15" max="15" width="7.00390625" style="0" customWidth="1"/>
    <col min="16" max="16" width="7.7109375" style="0" customWidth="1"/>
    <col min="17" max="17" width="6.00390625" style="0" customWidth="1"/>
    <col min="18" max="18" width="6.421875" style="0" customWidth="1"/>
    <col min="19" max="19" width="6.00390625" style="0" customWidth="1"/>
    <col min="20" max="20" width="7.7109375" style="0" customWidth="1"/>
    <col min="21" max="21" width="18.7109375" style="0" customWidth="1"/>
  </cols>
  <sheetData>
    <row r="1" spans="1:21" ht="21.75" customHeight="1" thickBot="1">
      <c r="A1" s="186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54" t="s">
        <v>183</v>
      </c>
      <c r="U1" s="154"/>
    </row>
    <row r="2" spans="1:21" ht="21" customHeight="1" thickBot="1">
      <c r="A2" s="186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4" t="s">
        <v>184</v>
      </c>
      <c r="U2" s="154"/>
    </row>
    <row r="3" ht="0.75" customHeight="1"/>
    <row r="4" ht="0.75" customHeight="1"/>
    <row r="5" ht="0.75" customHeight="1"/>
    <row r="6" ht="12.75" customHeight="1"/>
    <row r="7" spans="16:21" ht="18.75" customHeight="1">
      <c r="P7" s="157" t="s">
        <v>181</v>
      </c>
      <c r="Q7" s="157"/>
      <c r="R7" s="157"/>
      <c r="S7" s="157"/>
      <c r="T7" s="157"/>
      <c r="U7" s="157"/>
    </row>
    <row r="8" spans="1:21" ht="15.75" customHeight="1">
      <c r="A8" s="188" t="s">
        <v>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9" spans="1:21" ht="26.25" customHeight="1">
      <c r="A9" s="187" t="s">
        <v>162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</row>
    <row r="10" spans="1:21" ht="19.5" customHeight="1">
      <c r="A10" s="97" t="s">
        <v>163</v>
      </c>
      <c r="B10" s="2" t="s">
        <v>165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9" t="s">
        <v>164</v>
      </c>
      <c r="O10" s="159"/>
      <c r="P10" s="159"/>
      <c r="Q10" s="159" t="s">
        <v>166</v>
      </c>
      <c r="R10" s="159"/>
      <c r="S10" s="159"/>
      <c r="T10" s="159"/>
      <c r="U10" s="159"/>
    </row>
    <row r="11" ht="2.25" customHeight="1"/>
    <row r="12" spans="1:21" ht="16.5" customHeight="1">
      <c r="A12" s="180" t="s">
        <v>0</v>
      </c>
      <c r="B12" s="181" t="s">
        <v>31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3" t="s">
        <v>16</v>
      </c>
      <c r="U12" s="182" t="s">
        <v>62</v>
      </c>
    </row>
    <row r="13" spans="1:21" ht="25.5">
      <c r="A13" s="180"/>
      <c r="B13" s="14" t="s">
        <v>51</v>
      </c>
      <c r="C13" s="14" t="s">
        <v>52</v>
      </c>
      <c r="D13" s="14" t="s">
        <v>53</v>
      </c>
      <c r="E13" s="14" t="s">
        <v>54</v>
      </c>
      <c r="F13" s="14" t="s">
        <v>55</v>
      </c>
      <c r="G13" s="14" t="s">
        <v>131</v>
      </c>
      <c r="H13" s="14" t="s">
        <v>56</v>
      </c>
      <c r="I13" s="14" t="s">
        <v>132</v>
      </c>
      <c r="J13" s="14" t="s">
        <v>57</v>
      </c>
      <c r="K13" s="14" t="s">
        <v>58</v>
      </c>
      <c r="L13" s="14" t="s">
        <v>59</v>
      </c>
      <c r="M13" s="14" t="s">
        <v>133</v>
      </c>
      <c r="N13" s="14" t="s">
        <v>134</v>
      </c>
      <c r="O13" s="14" t="s">
        <v>60</v>
      </c>
      <c r="P13" s="14" t="s">
        <v>135</v>
      </c>
      <c r="Q13" s="14" t="s">
        <v>61</v>
      </c>
      <c r="R13" s="14" t="s">
        <v>160</v>
      </c>
      <c r="S13" s="14" t="s">
        <v>161</v>
      </c>
      <c r="T13" s="184"/>
      <c r="U13" s="182"/>
    </row>
    <row r="14" spans="1:21" ht="13.5" customHeight="1">
      <c r="A14" s="180"/>
      <c r="B14" s="72">
        <v>3</v>
      </c>
      <c r="C14" s="72">
        <v>3</v>
      </c>
      <c r="D14" s="72">
        <v>3</v>
      </c>
      <c r="E14" s="72">
        <v>3</v>
      </c>
      <c r="F14" s="72">
        <v>3</v>
      </c>
      <c r="G14" s="72">
        <v>3</v>
      </c>
      <c r="H14" s="72">
        <v>3</v>
      </c>
      <c r="I14" s="72">
        <v>2</v>
      </c>
      <c r="J14" s="72">
        <v>2</v>
      </c>
      <c r="K14" s="72">
        <v>1</v>
      </c>
      <c r="L14" s="72">
        <v>2</v>
      </c>
      <c r="M14" s="72">
        <v>1</v>
      </c>
      <c r="N14" s="72">
        <v>1</v>
      </c>
      <c r="O14" s="72">
        <v>2</v>
      </c>
      <c r="P14" s="72">
        <v>2</v>
      </c>
      <c r="Q14" s="72">
        <v>2</v>
      </c>
      <c r="R14" s="20">
        <v>3</v>
      </c>
      <c r="S14" s="20">
        <v>3</v>
      </c>
      <c r="T14" s="185"/>
      <c r="U14" s="182"/>
    </row>
    <row r="15" spans="1:21" ht="19.5" customHeight="1">
      <c r="A15" s="106"/>
      <c r="B15" s="100">
        <f>'ANA '!G12</f>
        <v>10.833333333333334</v>
      </c>
      <c r="C15" s="100">
        <f>'R I '!F13</f>
        <v>12</v>
      </c>
      <c r="D15" s="100">
        <f>'B D  '!F12</f>
        <v>13.5</v>
      </c>
      <c r="E15" s="100">
        <f>'INTE '!F12</f>
        <v>11</v>
      </c>
      <c r="F15" s="36">
        <f>'PE '!I12</f>
        <v>9.5</v>
      </c>
      <c r="G15" s="36">
        <f>'GP'!F12</f>
        <v>15</v>
      </c>
      <c r="H15" s="100">
        <f>'G APP '!F13</f>
        <v>16</v>
      </c>
      <c r="I15" s="36">
        <f>'GF'!F13</f>
        <v>14</v>
      </c>
      <c r="J15" s="36">
        <f>QL!F13</f>
        <v>8</v>
      </c>
      <c r="K15" s="36">
        <f>OE!G14</f>
        <v>8.5</v>
      </c>
      <c r="L15" s="36">
        <f>'C ANA'!F12</f>
        <v>15</v>
      </c>
      <c r="M15" s="36">
        <f>'DR SO'!E12</f>
        <v>6</v>
      </c>
      <c r="N15" s="100">
        <f>'DR AF '!E13</f>
        <v>9.5</v>
      </c>
      <c r="O15" s="36">
        <f>TCE!H12</f>
        <v>10.8</v>
      </c>
      <c r="P15" s="36">
        <f>ARAB!E12</f>
        <v>11.5</v>
      </c>
      <c r="Q15" s="36">
        <f>ANGL!E13</f>
        <v>11.5</v>
      </c>
      <c r="R15" s="36">
        <f>MCP!E13</f>
        <v>11.75</v>
      </c>
      <c r="S15" s="36">
        <f>DEW!E13</f>
        <v>11.25</v>
      </c>
      <c r="T15" s="101">
        <f>(B15*$B$14+C15*$C$14+D15*$D$14+E15*$E$14+F15*$F$14+G15*$G$14+H15*$H$14+I15*$I$14+J15*$J$14+K15*$K$14+L15*$L$14+M15*$M$14+N15*$N$14+O15*$O$14+P15*$P$14+Q15*$Q$14+R15*$R$14+S15*$S$14)/SUM($B$14:$S$14)</f>
        <v>11.859523809523811</v>
      </c>
      <c r="U15" s="51"/>
    </row>
    <row r="16" spans="1:21" ht="19.5" customHeight="1">
      <c r="A16" s="106"/>
      <c r="B16" s="100">
        <f>'ANA '!G13</f>
        <v>10.333333333333334</v>
      </c>
      <c r="C16" s="100">
        <f>'R I '!F14</f>
        <v>11</v>
      </c>
      <c r="D16" s="100">
        <f>'B D  '!F13</f>
        <v>14</v>
      </c>
      <c r="E16" s="100">
        <f>'INTE '!F13</f>
        <v>11.333333333333334</v>
      </c>
      <c r="F16" s="36">
        <f>'PE '!I13</f>
        <v>9.875</v>
      </c>
      <c r="G16" s="36">
        <f>'GP'!F13</f>
        <v>15</v>
      </c>
      <c r="H16" s="100">
        <f>'G APP '!F14</f>
        <v>15</v>
      </c>
      <c r="I16" s="36">
        <f>'GF'!F14</f>
        <v>14</v>
      </c>
      <c r="J16" s="36">
        <f>QL!F14</f>
        <v>11.5</v>
      </c>
      <c r="K16" s="36">
        <f>OE!G15</f>
        <v>9.7</v>
      </c>
      <c r="L16" s="36">
        <f>'C ANA'!F13</f>
        <v>15</v>
      </c>
      <c r="M16" s="36">
        <f>'DR SO'!E13</f>
        <v>7.5</v>
      </c>
      <c r="N16" s="100">
        <f>'DR AF '!E14</f>
        <v>7</v>
      </c>
      <c r="O16" s="36">
        <f>TCE!H13</f>
        <v>12.3</v>
      </c>
      <c r="P16" s="36">
        <f>ARAB!E13</f>
        <v>13.5</v>
      </c>
      <c r="Q16" s="36">
        <f>ANGL!E14</f>
        <v>12.5</v>
      </c>
      <c r="R16" s="36">
        <f>MCP!E14</f>
        <v>11</v>
      </c>
      <c r="S16" s="36">
        <f>DEW!E14</f>
        <v>10.75</v>
      </c>
      <c r="T16" s="101">
        <f aca="true" t="shared" si="0" ref="T16:T28">(B16*$B$14+C16*$C$14+D16*$D$14+E16*$E$14+F16*$F$14+G16*$G$14+H16*$H$14+I16*$I$14+J16*$J$14+K16*$K$14+L16*$L$14+M16*$M$14+N16*$N$14+O16*$O$14+P16*$P$14+Q16*$Q$14+R16*$R$14+S16*$S$14)/SUM($B$14:$S$14)</f>
        <v>12.063690476190477</v>
      </c>
      <c r="U16" s="51"/>
    </row>
    <row r="17" spans="1:21" ht="19.5" customHeight="1">
      <c r="A17" s="106"/>
      <c r="B17" s="100">
        <f>'ANA '!G14</f>
        <v>9.666666666666666</v>
      </c>
      <c r="C17" s="100">
        <f>'R I '!F15</f>
        <v>9.666666666666666</v>
      </c>
      <c r="D17" s="100">
        <f>'B D  '!F14</f>
        <v>13</v>
      </c>
      <c r="E17" s="100">
        <f>'INTE '!F14</f>
        <v>9.833333333333334</v>
      </c>
      <c r="F17" s="36">
        <f>'PE '!I14</f>
        <v>10.25</v>
      </c>
      <c r="G17" s="36">
        <f>'GP'!F14</f>
        <v>15</v>
      </c>
      <c r="H17" s="100">
        <f>'G APP '!F15</f>
        <v>15</v>
      </c>
      <c r="I17" s="36">
        <f>'GF'!F15</f>
        <v>14</v>
      </c>
      <c r="J17" s="36">
        <f>QL!F15</f>
        <v>9</v>
      </c>
      <c r="K17" s="36">
        <f>OE!G16</f>
        <v>10.6</v>
      </c>
      <c r="L17" s="36">
        <f>'C ANA'!F14</f>
        <v>15</v>
      </c>
      <c r="M17" s="36">
        <f>'DR SO'!E14</f>
        <v>6</v>
      </c>
      <c r="N17" s="100">
        <f>'DR AF '!E15</f>
        <v>0</v>
      </c>
      <c r="O17" s="36">
        <f>TCE!H14</f>
        <v>9.8</v>
      </c>
      <c r="P17" s="36">
        <f>ARAB!E14</f>
        <v>10</v>
      </c>
      <c r="Q17" s="36">
        <f>ANGL!E15</f>
        <v>13.5</v>
      </c>
      <c r="R17" s="36">
        <f>MCP!E15</f>
        <v>9.75</v>
      </c>
      <c r="S17" s="36">
        <f>DEW!E15</f>
        <v>9.75</v>
      </c>
      <c r="T17" s="101">
        <f t="shared" si="0"/>
        <v>11.070238095238096</v>
      </c>
      <c r="U17" s="51"/>
    </row>
    <row r="18" spans="1:21" ht="19.5" customHeight="1">
      <c r="A18" s="106"/>
      <c r="B18" s="100">
        <f>'ANA '!G15</f>
        <v>13</v>
      </c>
      <c r="C18" s="100">
        <f>'R I '!F16</f>
        <v>14.333333333333334</v>
      </c>
      <c r="D18" s="100">
        <f>'B D  '!F15</f>
        <v>16</v>
      </c>
      <c r="E18" s="100">
        <f>'INTE '!F15</f>
        <v>13</v>
      </c>
      <c r="F18" s="36">
        <f>'PE '!I15</f>
        <v>12.625</v>
      </c>
      <c r="G18" s="36">
        <f>'GP'!F15</f>
        <v>16</v>
      </c>
      <c r="H18" s="100">
        <f>'G APP '!F16</f>
        <v>15</v>
      </c>
      <c r="I18" s="36">
        <f>'GF'!F16</f>
        <v>15</v>
      </c>
      <c r="J18" s="36">
        <f>QL!F16</f>
        <v>10</v>
      </c>
      <c r="K18" s="36">
        <f>OE!G17</f>
        <v>9.9</v>
      </c>
      <c r="L18" s="36">
        <f>'C ANA'!F15</f>
        <v>16</v>
      </c>
      <c r="M18" s="36">
        <f>'DR SO'!E15</f>
        <v>9.5</v>
      </c>
      <c r="N18" s="100">
        <f>'DR AF '!E16</f>
        <v>10</v>
      </c>
      <c r="O18" s="36">
        <f>TCE!H15</f>
        <v>10.6</v>
      </c>
      <c r="P18" s="36">
        <f>ARAB!E15</f>
        <v>12.5</v>
      </c>
      <c r="Q18" s="36">
        <f>ANGL!E16</f>
        <v>13</v>
      </c>
      <c r="R18" s="36">
        <f>MCP!E16</f>
        <v>12.5</v>
      </c>
      <c r="S18" s="36">
        <f>DEW!E16</f>
        <v>12.5</v>
      </c>
      <c r="T18" s="101">
        <f t="shared" si="0"/>
        <v>13.297023809523807</v>
      </c>
      <c r="U18" s="51"/>
    </row>
    <row r="19" spans="1:21" ht="19.5" customHeight="1">
      <c r="A19" s="106"/>
      <c r="B19" s="100">
        <f>'ANA '!G16</f>
        <v>10.833333333333334</v>
      </c>
      <c r="C19" s="100">
        <f>'R I '!F17</f>
        <v>12.166666666666666</v>
      </c>
      <c r="D19" s="100">
        <f>'B D  '!F16</f>
        <v>14.5</v>
      </c>
      <c r="E19" s="100">
        <f>'INTE '!F16</f>
        <v>12</v>
      </c>
      <c r="F19" s="36">
        <f>'PE '!I16</f>
        <v>15.5</v>
      </c>
      <c r="G19" s="36">
        <f>'GP'!F16</f>
        <v>15</v>
      </c>
      <c r="H19" s="100">
        <f>'G APP '!F17</f>
        <v>14</v>
      </c>
      <c r="I19" s="36">
        <f>'GF'!F17</f>
        <v>14</v>
      </c>
      <c r="J19" s="36">
        <f>QL!F17</f>
        <v>12</v>
      </c>
      <c r="K19" s="36">
        <f>OE!G18</f>
        <v>12.1</v>
      </c>
      <c r="L19" s="36">
        <f>'C ANA'!F16</f>
        <v>16</v>
      </c>
      <c r="M19" s="36">
        <f>'DR SO'!E16</f>
        <v>13</v>
      </c>
      <c r="N19" s="100">
        <f>'DR AF '!E17</f>
        <v>8</v>
      </c>
      <c r="O19" s="36">
        <f>TCE!H16</f>
        <v>11.7</v>
      </c>
      <c r="P19" s="36">
        <f>ARAB!E16</f>
        <v>14</v>
      </c>
      <c r="Q19" s="36">
        <f>ANGL!E17</f>
        <v>12.5</v>
      </c>
      <c r="R19" s="36">
        <f>MCP!E17</f>
        <v>11.25</v>
      </c>
      <c r="S19" s="36">
        <f>DEW!E17</f>
        <v>11.25</v>
      </c>
      <c r="T19" s="101">
        <f t="shared" si="0"/>
        <v>12.928571428571429</v>
      </c>
      <c r="U19" s="66"/>
    </row>
    <row r="20" spans="1:21" ht="19.5" customHeight="1">
      <c r="A20" s="106"/>
      <c r="B20" s="100">
        <f>'ANA '!G17</f>
        <v>9.5</v>
      </c>
      <c r="C20" s="100">
        <f>'R I '!F18</f>
        <v>10.166666666666666</v>
      </c>
      <c r="D20" s="100">
        <f>'B D  '!F17</f>
        <v>12.5</v>
      </c>
      <c r="E20" s="100">
        <f>'INTE '!F17</f>
        <v>10</v>
      </c>
      <c r="F20" s="36">
        <f>'PE '!I17</f>
        <v>9.25</v>
      </c>
      <c r="G20" s="36">
        <f>'GP'!F17</f>
        <v>16</v>
      </c>
      <c r="H20" s="100">
        <f>'G APP '!F18</f>
        <v>14</v>
      </c>
      <c r="I20" s="36">
        <f>'GF'!F18</f>
        <v>14</v>
      </c>
      <c r="J20" s="36">
        <f>QL!F18</f>
        <v>13.5</v>
      </c>
      <c r="K20" s="36">
        <f>OE!G19</f>
        <v>10.2</v>
      </c>
      <c r="L20" s="36">
        <f>'C ANA'!F17</f>
        <v>16</v>
      </c>
      <c r="M20" s="36">
        <f>'DR SO'!E17</f>
        <v>9</v>
      </c>
      <c r="N20" s="100">
        <f>'DR AF '!E18</f>
        <v>7</v>
      </c>
      <c r="O20" s="36">
        <f>TCE!H17</f>
        <v>11.8</v>
      </c>
      <c r="P20" s="36">
        <f>ARAB!E17</f>
        <v>13</v>
      </c>
      <c r="Q20" s="36">
        <f>ANGL!E18</f>
        <v>12.5</v>
      </c>
      <c r="R20" s="36">
        <f>MCP!E18</f>
        <v>11</v>
      </c>
      <c r="S20" s="36">
        <f>DEW!E18</f>
        <v>10.25</v>
      </c>
      <c r="T20" s="101">
        <f t="shared" si="0"/>
        <v>11.804761904761905</v>
      </c>
      <c r="U20" s="51"/>
    </row>
    <row r="21" spans="1:21" ht="19.5" customHeight="1">
      <c r="A21" s="106"/>
      <c r="B21" s="100">
        <f>'ANA '!G18</f>
        <v>14</v>
      </c>
      <c r="C21" s="100">
        <f>'R I '!F19</f>
        <v>15.5</v>
      </c>
      <c r="D21" s="100">
        <f>'B D  '!F18</f>
        <v>18</v>
      </c>
      <c r="E21" s="100">
        <f>'INTE '!F18</f>
        <v>14.5</v>
      </c>
      <c r="F21" s="36">
        <f>'PE '!I18</f>
        <v>18</v>
      </c>
      <c r="G21" s="36">
        <f>'GP'!F18</f>
        <v>16</v>
      </c>
      <c r="H21" s="100">
        <f>'G APP '!F19</f>
        <v>16</v>
      </c>
      <c r="I21" s="36">
        <f>'GF'!F19</f>
        <v>18</v>
      </c>
      <c r="J21" s="36">
        <f>QL!F19</f>
        <v>9.5</v>
      </c>
      <c r="K21" s="36">
        <f>OE!G20</f>
        <v>14.2</v>
      </c>
      <c r="L21" s="36">
        <f>'C ANA'!F18</f>
        <v>17</v>
      </c>
      <c r="M21" s="36">
        <f>'DR SO'!E18</f>
        <v>18</v>
      </c>
      <c r="N21" s="100">
        <f>'DR AF '!E19</f>
        <v>9</v>
      </c>
      <c r="O21" s="36">
        <f>TCE!H18</f>
        <v>12.5</v>
      </c>
      <c r="P21" s="36">
        <f>ARAB!E18</f>
        <v>15</v>
      </c>
      <c r="Q21" s="36">
        <f>ANGL!E19</f>
        <v>16</v>
      </c>
      <c r="R21" s="36">
        <f>MCP!E19</f>
        <v>13.25</v>
      </c>
      <c r="S21" s="36">
        <f>DEW!E19</f>
        <v>12.75</v>
      </c>
      <c r="T21" s="101">
        <f t="shared" si="0"/>
        <v>15.02857142857143</v>
      </c>
      <c r="U21" s="51"/>
    </row>
    <row r="22" spans="1:21" ht="19.5" customHeight="1">
      <c r="A22" s="106"/>
      <c r="B22" s="100">
        <f>'ANA '!G19</f>
        <v>8.666666666666666</v>
      </c>
      <c r="C22" s="100">
        <f>'R I '!F20</f>
        <v>9.666666666666666</v>
      </c>
      <c r="D22" s="100">
        <f>'B D  '!F19</f>
        <v>13</v>
      </c>
      <c r="E22" s="100">
        <f>'INTE '!F19</f>
        <v>9.333333333333334</v>
      </c>
      <c r="F22" s="36">
        <f>'PE '!I19</f>
        <v>9</v>
      </c>
      <c r="G22" s="36">
        <f>'GP'!F19</f>
        <v>15</v>
      </c>
      <c r="H22" s="100">
        <f>'G APP '!F20</f>
        <v>15</v>
      </c>
      <c r="I22" s="36">
        <f>'GF'!F20</f>
        <v>14</v>
      </c>
      <c r="J22" s="36">
        <f>QL!F20</f>
        <v>9.5</v>
      </c>
      <c r="K22" s="36">
        <f>OE!G21</f>
        <v>6.7</v>
      </c>
      <c r="L22" s="36">
        <f>'C ANA'!F19</f>
        <v>14.5</v>
      </c>
      <c r="M22" s="36">
        <f>'DR SO'!E19</f>
        <v>12.5</v>
      </c>
      <c r="N22" s="100">
        <f>'DR AF '!E20</f>
        <v>10</v>
      </c>
      <c r="O22" s="36">
        <f>TCE!H19</f>
        <v>12.2</v>
      </c>
      <c r="P22" s="36">
        <f>ARAB!E19</f>
        <v>12</v>
      </c>
      <c r="Q22" s="36">
        <f>ANGL!E20</f>
        <v>13.5</v>
      </c>
      <c r="R22" s="36">
        <f>MCP!E20</f>
        <v>9.75</v>
      </c>
      <c r="S22" s="36">
        <f>DEW!E20</f>
        <v>9.75</v>
      </c>
      <c r="T22" s="101">
        <f t="shared" si="0"/>
        <v>11.383333333333333</v>
      </c>
      <c r="U22" s="51"/>
    </row>
    <row r="23" spans="1:21" ht="19.5" customHeight="1">
      <c r="A23" s="106"/>
      <c r="B23" s="100">
        <f>'ANA '!G20</f>
        <v>11.166666666666666</v>
      </c>
      <c r="C23" s="100">
        <f>'R I '!F21</f>
        <v>11.833333333333334</v>
      </c>
      <c r="D23" s="100">
        <f>'B D  '!F20</f>
        <v>15</v>
      </c>
      <c r="E23" s="100">
        <f>'INTE '!F20</f>
        <v>12.5</v>
      </c>
      <c r="F23" s="36">
        <f>'PE '!I20</f>
        <v>15.625</v>
      </c>
      <c r="G23" s="36">
        <f>'GP'!F20</f>
        <v>14</v>
      </c>
      <c r="H23" s="100">
        <f>'G APP '!F21</f>
        <v>15</v>
      </c>
      <c r="I23" s="36">
        <f>'GF'!F21</f>
        <v>14</v>
      </c>
      <c r="J23" s="36">
        <f>QL!F21</f>
        <v>13</v>
      </c>
      <c r="K23" s="36">
        <f>OE!G22</f>
        <v>11.5</v>
      </c>
      <c r="L23" s="36">
        <f>'C ANA'!F20</f>
        <v>17</v>
      </c>
      <c r="M23" s="36">
        <f>'DR SO'!E20</f>
        <v>8</v>
      </c>
      <c r="N23" s="100">
        <f>'DR AF '!E21</f>
        <v>9</v>
      </c>
      <c r="O23" s="36">
        <f>TCE!H20</f>
        <v>12</v>
      </c>
      <c r="P23" s="36">
        <f>ARAB!E20</f>
        <v>13</v>
      </c>
      <c r="Q23" s="36">
        <f>ANGL!E21</f>
        <v>13.5</v>
      </c>
      <c r="R23" s="36">
        <f>MCP!E21</f>
        <v>11.625</v>
      </c>
      <c r="S23" s="36">
        <f>DEW!E21</f>
        <v>11.5</v>
      </c>
      <c r="T23" s="101">
        <f t="shared" si="0"/>
        <v>13.053571428571429</v>
      </c>
      <c r="U23" s="51"/>
    </row>
    <row r="24" spans="1:21" ht="19.5" customHeight="1">
      <c r="A24" s="106"/>
      <c r="B24" s="100">
        <f>'ANA '!G21</f>
        <v>10.166666666666666</v>
      </c>
      <c r="C24" s="100">
        <f>'R I '!F22</f>
        <v>11.833333333333334</v>
      </c>
      <c r="D24" s="100">
        <f>'B D  '!F21</f>
        <v>14</v>
      </c>
      <c r="E24" s="100">
        <f>'INTE '!F21</f>
        <v>11.166666666666666</v>
      </c>
      <c r="F24" s="36">
        <f>'PE '!I21</f>
        <v>8.5</v>
      </c>
      <c r="G24" s="36">
        <f>'GP'!F21</f>
        <v>15</v>
      </c>
      <c r="H24" s="100">
        <f>'G APP '!F22</f>
        <v>15</v>
      </c>
      <c r="I24" s="36">
        <f>'GF'!F22</f>
        <v>14</v>
      </c>
      <c r="J24" s="36">
        <f>QL!F22</f>
        <v>5</v>
      </c>
      <c r="K24" s="36">
        <f>OE!G23</f>
        <v>11.1</v>
      </c>
      <c r="L24" s="36">
        <f>'C ANA'!F21</f>
        <v>15</v>
      </c>
      <c r="M24" s="36">
        <f>'DR SO'!E21</f>
        <v>0</v>
      </c>
      <c r="N24" s="100">
        <f>'DR AF '!E22</f>
        <v>0</v>
      </c>
      <c r="O24" s="36">
        <f>TCE!H21</f>
        <v>12</v>
      </c>
      <c r="P24" s="36">
        <f>ARAB!E21</f>
        <v>11</v>
      </c>
      <c r="Q24" s="36">
        <f>ANGL!E22</f>
        <v>12</v>
      </c>
      <c r="R24" s="36">
        <f>MCP!E22</f>
        <v>10.5</v>
      </c>
      <c r="S24" s="36">
        <f>DEW!E22</f>
        <v>10</v>
      </c>
      <c r="T24" s="101">
        <f t="shared" si="0"/>
        <v>11.133333333333335</v>
      </c>
      <c r="U24" s="51"/>
    </row>
    <row r="25" spans="1:22" ht="19.5" customHeight="1">
      <c r="A25" s="106"/>
      <c r="B25" s="100">
        <f>'ANA '!G22</f>
        <v>15.166666666666666</v>
      </c>
      <c r="C25" s="100">
        <f>'R I '!F23</f>
        <v>14.666666666666666</v>
      </c>
      <c r="D25" s="100">
        <f>'B D  '!F22</f>
        <v>18</v>
      </c>
      <c r="E25" s="100">
        <f>'INTE '!F22</f>
        <v>17.333333333333332</v>
      </c>
      <c r="F25" s="36">
        <f>'PE '!I22</f>
        <v>18.5</v>
      </c>
      <c r="G25" s="36">
        <f>'GP'!F22</f>
        <v>15</v>
      </c>
      <c r="H25" s="100">
        <f>'G APP '!F23</f>
        <v>14</v>
      </c>
      <c r="I25" s="36">
        <f>'GF'!F23</f>
        <v>14</v>
      </c>
      <c r="J25" s="36">
        <f>QL!F23</f>
        <v>9</v>
      </c>
      <c r="K25" s="36">
        <f>OE!G24</f>
        <v>11.7</v>
      </c>
      <c r="L25" s="36">
        <f>'C ANA'!F22</f>
        <v>15</v>
      </c>
      <c r="M25" s="36">
        <f>'DR SO'!E22</f>
        <v>14</v>
      </c>
      <c r="N25" s="100">
        <f>'DR AF '!E23</f>
        <v>8</v>
      </c>
      <c r="O25" s="36">
        <f>TCE!H22</f>
        <v>11.3</v>
      </c>
      <c r="P25" s="36">
        <f>ARAB!E22</f>
        <v>12.5</v>
      </c>
      <c r="Q25" s="36">
        <f>ANGL!E23</f>
        <v>10.5</v>
      </c>
      <c r="R25" s="36">
        <f>MCP!E23</f>
        <v>15.75</v>
      </c>
      <c r="S25" s="36">
        <f>DEW!E23</f>
        <v>15.5</v>
      </c>
      <c r="T25" s="101">
        <f t="shared" si="0"/>
        <v>14.524999999999999</v>
      </c>
      <c r="U25" s="51"/>
      <c r="V25" s="11"/>
    </row>
    <row r="26" spans="1:21" ht="19.5" customHeight="1">
      <c r="A26" s="106"/>
      <c r="B26" s="100">
        <f>'ANA '!G23</f>
        <v>10.166666666666666</v>
      </c>
      <c r="C26" s="100">
        <f>'R I '!F24</f>
        <v>11.166666666666666</v>
      </c>
      <c r="D26" s="100">
        <f>'B D  '!F23</f>
        <v>14</v>
      </c>
      <c r="E26" s="100">
        <f>'INTE '!F23</f>
        <v>10.833333333333334</v>
      </c>
      <c r="F26" s="36">
        <f>'PE '!I23</f>
        <v>13.5</v>
      </c>
      <c r="G26" s="36">
        <f>'GP'!F23</f>
        <v>15</v>
      </c>
      <c r="H26" s="100">
        <f>'G APP '!F24</f>
        <v>15</v>
      </c>
      <c r="I26" s="36">
        <f>'GF'!F24</f>
        <v>14</v>
      </c>
      <c r="J26" s="36">
        <f>QL!F24</f>
        <v>5</v>
      </c>
      <c r="K26" s="36">
        <f>OE!G25</f>
        <v>8.7</v>
      </c>
      <c r="L26" s="36">
        <f>'C ANA'!F23</f>
        <v>14</v>
      </c>
      <c r="M26" s="36">
        <f>'DR SO'!E23</f>
        <v>12</v>
      </c>
      <c r="N26" s="100">
        <f>'DR AF '!E24</f>
        <v>8</v>
      </c>
      <c r="O26" s="36">
        <f>TCE!H23</f>
        <v>12.7</v>
      </c>
      <c r="P26" s="36">
        <f>ARAB!E23</f>
        <v>15.5</v>
      </c>
      <c r="Q26" s="36">
        <f>ANGL!E24</f>
        <v>5.5</v>
      </c>
      <c r="R26" s="36">
        <f>MCP!E24</f>
        <v>10.5</v>
      </c>
      <c r="S26" s="36">
        <f>DEW!E24</f>
        <v>10.5</v>
      </c>
      <c r="T26" s="101">
        <f t="shared" si="0"/>
        <v>11.764285714285714</v>
      </c>
      <c r="U26" s="51"/>
    </row>
    <row r="27" spans="1:21" ht="19.5" customHeight="1">
      <c r="A27" s="106"/>
      <c r="B27" s="100">
        <f>'ANA '!G24</f>
        <v>10.333333333333334</v>
      </c>
      <c r="C27" s="100">
        <f>'R I '!F25</f>
        <v>11.166666666666666</v>
      </c>
      <c r="D27" s="100">
        <f>'B D  '!F24</f>
        <v>13.5</v>
      </c>
      <c r="E27" s="100">
        <f>'INTE '!F24</f>
        <v>11</v>
      </c>
      <c r="F27" s="36">
        <f>'PE '!I24</f>
        <v>11.75</v>
      </c>
      <c r="G27" s="36">
        <f>'GP'!F24</f>
        <v>15</v>
      </c>
      <c r="H27" s="100">
        <f>'G APP '!F25</f>
        <v>15</v>
      </c>
      <c r="I27" s="36">
        <f>'GF'!F25</f>
        <v>14</v>
      </c>
      <c r="J27" s="36">
        <f>QL!F25</f>
        <v>2.5</v>
      </c>
      <c r="K27" s="36">
        <f>OE!G26</f>
        <v>12.1</v>
      </c>
      <c r="L27" s="36">
        <f>'C ANA'!F24</f>
        <v>15</v>
      </c>
      <c r="M27" s="36">
        <f>'DR SO'!E24</f>
        <v>16.5</v>
      </c>
      <c r="N27" s="100">
        <f>'DR AF '!E25</f>
        <v>0</v>
      </c>
      <c r="O27" s="36">
        <f>TCE!H24</f>
        <v>12.8</v>
      </c>
      <c r="P27" s="36">
        <f>ARAB!E24</f>
        <v>13</v>
      </c>
      <c r="Q27" s="36">
        <f>ANGL!E25</f>
        <v>13</v>
      </c>
      <c r="R27" s="36">
        <f>MCP!E25</f>
        <v>9.75</v>
      </c>
      <c r="S27" s="36">
        <f>DEW!E25</f>
        <v>9.75</v>
      </c>
      <c r="T27" s="101">
        <f t="shared" si="0"/>
        <v>11.689285714285715</v>
      </c>
      <c r="U27" s="51"/>
    </row>
    <row r="28" spans="1:21" ht="19.5" customHeight="1">
      <c r="A28" s="106"/>
      <c r="B28" s="100">
        <f>'ANA '!G25</f>
        <v>11.166666666666666</v>
      </c>
      <c r="C28" s="100">
        <f>'R I '!F26</f>
        <v>14.5</v>
      </c>
      <c r="D28" s="100">
        <f>'B D  '!F25</f>
        <v>16</v>
      </c>
      <c r="E28" s="100">
        <f>'INTE '!F25</f>
        <v>11.5</v>
      </c>
      <c r="F28" s="36">
        <f>'PE '!I25</f>
        <v>18.375</v>
      </c>
      <c r="G28" s="36">
        <f>'GP'!F25</f>
        <v>15</v>
      </c>
      <c r="H28" s="100">
        <f>'G APP '!F26</f>
        <v>15</v>
      </c>
      <c r="I28" s="36">
        <f>'GF'!F26</f>
        <v>14</v>
      </c>
      <c r="J28" s="36">
        <f>QL!F26</f>
        <v>11</v>
      </c>
      <c r="K28" s="36">
        <f>OE!G27</f>
        <v>7.6</v>
      </c>
      <c r="L28" s="36">
        <f>'C ANA'!F25</f>
        <v>15</v>
      </c>
      <c r="M28" s="36">
        <f>'DR SO'!E25</f>
        <v>10</v>
      </c>
      <c r="N28" s="100">
        <f>'DR AF '!E26</f>
        <v>0</v>
      </c>
      <c r="O28" s="36">
        <f>TCE!H25</f>
        <v>13.4</v>
      </c>
      <c r="P28" s="36">
        <f>ARAB!E25</f>
        <v>10</v>
      </c>
      <c r="Q28" s="36">
        <f>ANGL!E26</f>
        <v>15.5</v>
      </c>
      <c r="R28" s="36">
        <f>MCP!E26</f>
        <v>16.25</v>
      </c>
      <c r="S28" s="36">
        <f>DEW!E26</f>
        <v>11.75</v>
      </c>
      <c r="T28" s="101">
        <f t="shared" si="0"/>
        <v>13.429166666666669</v>
      </c>
      <c r="U28" s="51"/>
    </row>
    <row r="29" spans="1:21" ht="15" customHeight="1">
      <c r="A29" s="44" t="s">
        <v>136</v>
      </c>
      <c r="B29" s="73">
        <f aca="true" t="shared" si="1" ref="B29:T29">AVERAGE(B25:B28)</f>
        <v>11.708333333333332</v>
      </c>
      <c r="C29" s="73">
        <f t="shared" si="1"/>
        <v>12.875</v>
      </c>
      <c r="D29" s="73">
        <f t="shared" si="1"/>
        <v>15.375</v>
      </c>
      <c r="E29" s="73">
        <f t="shared" si="1"/>
        <v>12.666666666666666</v>
      </c>
      <c r="F29" s="73">
        <f t="shared" si="1"/>
        <v>15.53125</v>
      </c>
      <c r="G29" s="73">
        <f t="shared" si="1"/>
        <v>15</v>
      </c>
      <c r="H29" s="73">
        <f t="shared" si="1"/>
        <v>14.75</v>
      </c>
      <c r="I29" s="73">
        <f t="shared" si="1"/>
        <v>14</v>
      </c>
      <c r="J29" s="73">
        <f t="shared" si="1"/>
        <v>6.875</v>
      </c>
      <c r="K29" s="73">
        <f t="shared" si="1"/>
        <v>10.025</v>
      </c>
      <c r="L29" s="73">
        <f t="shared" si="1"/>
        <v>14.75</v>
      </c>
      <c r="M29" s="73">
        <f t="shared" si="1"/>
        <v>13.125</v>
      </c>
      <c r="N29" s="73">
        <f t="shared" si="1"/>
        <v>4</v>
      </c>
      <c r="O29" s="73">
        <f t="shared" si="1"/>
        <v>12.549999999999999</v>
      </c>
      <c r="P29" s="73">
        <f t="shared" si="1"/>
        <v>12.75</v>
      </c>
      <c r="Q29" s="73">
        <f t="shared" si="1"/>
        <v>11.125</v>
      </c>
      <c r="R29" s="73">
        <f t="shared" si="1"/>
        <v>13.0625</v>
      </c>
      <c r="S29" s="73">
        <f t="shared" si="1"/>
        <v>11.875</v>
      </c>
      <c r="T29" s="73">
        <f t="shared" si="1"/>
        <v>12.851934523809524</v>
      </c>
      <c r="U29" s="51"/>
    </row>
    <row r="30" spans="1:21" ht="3.7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2"/>
    </row>
    <row r="31" spans="1:21" ht="60" customHeight="1">
      <c r="A31" s="71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ht="15" customHeight="1" thickBot="1"/>
    <row r="33" spans="1:21" ht="15" customHeight="1" thickBot="1">
      <c r="A33" s="179"/>
      <c r="B33" s="17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66"/>
      <c r="S33" s="167"/>
      <c r="T33" s="167"/>
      <c r="U33" s="168"/>
    </row>
    <row r="34" spans="1:21" ht="15" customHeight="1" thickBot="1">
      <c r="A34" s="178" t="s">
        <v>77</v>
      </c>
      <c r="B34" s="178"/>
      <c r="C34" s="153" t="s">
        <v>151</v>
      </c>
      <c r="D34" s="153"/>
      <c r="E34" s="153"/>
      <c r="F34" s="153"/>
      <c r="G34" s="153"/>
      <c r="H34" s="153" t="s">
        <v>152</v>
      </c>
      <c r="I34" s="153"/>
      <c r="J34" s="153"/>
      <c r="K34" s="153"/>
      <c r="L34" s="153"/>
      <c r="M34" s="153" t="s">
        <v>150</v>
      </c>
      <c r="N34" s="153"/>
      <c r="O34" s="153"/>
      <c r="P34" s="153"/>
      <c r="Q34" s="153"/>
      <c r="R34" s="153" t="s">
        <v>80</v>
      </c>
      <c r="S34" s="153"/>
      <c r="T34" s="153"/>
      <c r="U34" s="153"/>
    </row>
    <row r="35" spans="1:21" ht="15" customHeight="1">
      <c r="A35" s="160"/>
      <c r="B35" s="161"/>
      <c r="C35" s="169"/>
      <c r="D35" s="170"/>
      <c r="E35" s="170"/>
      <c r="F35" s="170"/>
      <c r="G35" s="171"/>
      <c r="H35" s="169"/>
      <c r="I35" s="170"/>
      <c r="J35" s="170"/>
      <c r="K35" s="170"/>
      <c r="L35" s="170"/>
      <c r="M35" s="169"/>
      <c r="N35" s="170"/>
      <c r="O35" s="170"/>
      <c r="P35" s="170"/>
      <c r="Q35" s="171"/>
      <c r="R35" s="169"/>
      <c r="S35" s="170"/>
      <c r="T35" s="170"/>
      <c r="U35" s="171"/>
    </row>
    <row r="36" spans="1:21" ht="15" customHeight="1">
      <c r="A36" s="162"/>
      <c r="B36" s="163"/>
      <c r="C36" s="172"/>
      <c r="D36" s="173"/>
      <c r="E36" s="173"/>
      <c r="F36" s="173"/>
      <c r="G36" s="174"/>
      <c r="H36" s="172"/>
      <c r="I36" s="173"/>
      <c r="J36" s="173"/>
      <c r="K36" s="173"/>
      <c r="L36" s="173"/>
      <c r="M36" s="172"/>
      <c r="N36" s="173"/>
      <c r="O36" s="173"/>
      <c r="P36" s="173"/>
      <c r="Q36" s="174"/>
      <c r="R36" s="172"/>
      <c r="S36" s="173"/>
      <c r="T36" s="173"/>
      <c r="U36" s="174"/>
    </row>
    <row r="37" spans="1:21" ht="15" customHeight="1">
      <c r="A37" s="162"/>
      <c r="B37" s="163"/>
      <c r="C37" s="172"/>
      <c r="D37" s="173"/>
      <c r="E37" s="173"/>
      <c r="F37" s="173"/>
      <c r="G37" s="174"/>
      <c r="H37" s="172"/>
      <c r="I37" s="173"/>
      <c r="J37" s="173"/>
      <c r="K37" s="173"/>
      <c r="L37" s="173"/>
      <c r="M37" s="172"/>
      <c r="N37" s="173"/>
      <c r="O37" s="173"/>
      <c r="P37" s="173"/>
      <c r="Q37" s="174"/>
      <c r="R37" s="172"/>
      <c r="S37" s="173"/>
      <c r="T37" s="173"/>
      <c r="U37" s="174"/>
    </row>
    <row r="38" spans="1:21" ht="15" customHeight="1">
      <c r="A38" s="162"/>
      <c r="B38" s="163"/>
      <c r="C38" s="172"/>
      <c r="D38" s="173"/>
      <c r="E38" s="173"/>
      <c r="F38" s="173"/>
      <c r="G38" s="174"/>
      <c r="H38" s="172"/>
      <c r="I38" s="173"/>
      <c r="J38" s="173"/>
      <c r="K38" s="173"/>
      <c r="L38" s="173"/>
      <c r="M38" s="172"/>
      <c r="N38" s="173"/>
      <c r="O38" s="173"/>
      <c r="P38" s="173"/>
      <c r="Q38" s="174"/>
      <c r="R38" s="172"/>
      <c r="S38" s="173"/>
      <c r="T38" s="173"/>
      <c r="U38" s="174"/>
    </row>
    <row r="39" spans="1:21" ht="13.5" thickBot="1">
      <c r="A39" s="164"/>
      <c r="B39" s="165"/>
      <c r="C39" s="175"/>
      <c r="D39" s="176"/>
      <c r="E39" s="176"/>
      <c r="F39" s="176"/>
      <c r="G39" s="177"/>
      <c r="H39" s="175"/>
      <c r="I39" s="176"/>
      <c r="J39" s="176"/>
      <c r="K39" s="176"/>
      <c r="L39" s="176"/>
      <c r="M39" s="175"/>
      <c r="N39" s="176"/>
      <c r="O39" s="176"/>
      <c r="P39" s="176"/>
      <c r="Q39" s="177"/>
      <c r="R39" s="175"/>
      <c r="S39" s="176"/>
      <c r="T39" s="176"/>
      <c r="U39" s="177"/>
    </row>
  </sheetData>
  <sheetProtection/>
  <mergeCells count="29">
    <mergeCell ref="A12:A14"/>
    <mergeCell ref="B12:S12"/>
    <mergeCell ref="U12:U14"/>
    <mergeCell ref="T12:T14"/>
    <mergeCell ref="A1:A2"/>
    <mergeCell ref="A9:U9"/>
    <mergeCell ref="A8:U8"/>
    <mergeCell ref="B1:S1"/>
    <mergeCell ref="T1:U1"/>
    <mergeCell ref="N10:P10"/>
    <mergeCell ref="A35:B39"/>
    <mergeCell ref="R33:U33"/>
    <mergeCell ref="R35:U39"/>
    <mergeCell ref="M35:Q39"/>
    <mergeCell ref="H35:L39"/>
    <mergeCell ref="C35:G39"/>
    <mergeCell ref="M33:Q33"/>
    <mergeCell ref="A34:B34"/>
    <mergeCell ref="R34:U34"/>
    <mergeCell ref="A33:B33"/>
    <mergeCell ref="H34:L34"/>
    <mergeCell ref="M34:Q34"/>
    <mergeCell ref="C34:G34"/>
    <mergeCell ref="T2:U2"/>
    <mergeCell ref="B2:S2"/>
    <mergeCell ref="P7:U7"/>
    <mergeCell ref="C33:G33"/>
    <mergeCell ref="H33:L33"/>
    <mergeCell ref="Q10:U10"/>
  </mergeCells>
  <printOptions/>
  <pageMargins left="0.1968503937007874" right="0" top="0" bottom="0" header="0.15748031496062992" footer="0.11811023622047245"/>
  <pageSetup horizontalDpi="600" verticalDpi="600" orientation="landscape" paperSize="9" scale="85" r:id="rId3"/>
  <legacyDrawing r:id="rId2"/>
  <oleObjects>
    <oleObject progId="PBrush" shapeId="5778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I31"/>
  <sheetViews>
    <sheetView zoomScale="95" zoomScaleNormal="95" zoomScalePageLayoutView="0" workbookViewId="0" topLeftCell="A1">
      <selection activeCell="A9" sqref="A9:B9"/>
    </sheetView>
  </sheetViews>
  <sheetFormatPr defaultColWidth="11.421875" defaultRowHeight="12.75"/>
  <cols>
    <col min="1" max="1" width="8.57421875" style="0" customWidth="1"/>
    <col min="2" max="2" width="26.00390625" style="0" customWidth="1"/>
    <col min="3" max="3" width="12.00390625" style="0" bestFit="1" customWidth="1"/>
    <col min="4" max="4" width="12.57421875" style="0" customWidth="1"/>
    <col min="5" max="5" width="12.00390625" style="0" bestFit="1" customWidth="1"/>
    <col min="6" max="6" width="24.8515625" style="0" customWidth="1"/>
    <col min="8" max="8" width="30.8515625" style="0" customWidth="1"/>
  </cols>
  <sheetData>
    <row r="1" spans="1:6" ht="21" customHeight="1">
      <c r="A1" s="136"/>
      <c r="B1" s="136"/>
      <c r="C1" s="137"/>
      <c r="D1" s="137"/>
      <c r="E1" s="137"/>
      <c r="F1" s="83" t="s">
        <v>183</v>
      </c>
    </row>
    <row r="2" spans="1:6" ht="16.5" customHeight="1">
      <c r="A2" s="136"/>
      <c r="B2" s="136"/>
      <c r="C2" s="138"/>
      <c r="D2" s="145"/>
      <c r="E2" s="145"/>
      <c r="F2" s="83" t="s">
        <v>184</v>
      </c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ht="15.75">
      <c r="A5" s="2"/>
    </row>
    <row r="6" spans="1:6" ht="18.75" customHeight="1">
      <c r="A6" s="140" t="s">
        <v>1</v>
      </c>
      <c r="B6" s="141"/>
      <c r="C6" s="141"/>
      <c r="D6" s="141"/>
      <c r="E6" s="141"/>
      <c r="F6" s="142"/>
    </row>
    <row r="7" spans="1:6" ht="15.75">
      <c r="A7" s="130" t="s">
        <v>159</v>
      </c>
      <c r="B7" s="131"/>
      <c r="C7" s="131"/>
      <c r="D7" s="131"/>
      <c r="E7" s="131"/>
      <c r="F7" s="132"/>
    </row>
    <row r="8" spans="1:2" ht="15.75">
      <c r="A8" s="3"/>
      <c r="B8" s="4"/>
    </row>
    <row r="9" spans="1:6" ht="35.25" customHeight="1">
      <c r="A9" s="133" t="s">
        <v>185</v>
      </c>
      <c r="B9" s="134"/>
      <c r="C9" s="134" t="s">
        <v>39</v>
      </c>
      <c r="D9" s="134"/>
      <c r="E9" s="134"/>
      <c r="F9" s="135"/>
    </row>
    <row r="10" ht="15">
      <c r="A10" s="1"/>
    </row>
    <row r="11" spans="1:6" ht="22.5" customHeight="1">
      <c r="A11" s="143" t="s">
        <v>2</v>
      </c>
      <c r="B11" s="143" t="s">
        <v>3</v>
      </c>
      <c r="C11" s="37" t="s">
        <v>4</v>
      </c>
      <c r="D11" s="37" t="s">
        <v>5</v>
      </c>
      <c r="E11" s="37" t="s">
        <v>6</v>
      </c>
      <c r="F11" s="144" t="s">
        <v>7</v>
      </c>
    </row>
    <row r="12" spans="1:6" ht="12.75">
      <c r="A12" s="143"/>
      <c r="B12" s="143"/>
      <c r="C12" s="38"/>
      <c r="D12" s="38"/>
      <c r="E12" s="38"/>
      <c r="F12" s="144"/>
    </row>
    <row r="13" spans="1:9" ht="16.5" customHeight="1">
      <c r="A13" s="104">
        <v>9734</v>
      </c>
      <c r="B13" s="105"/>
      <c r="C13" s="16">
        <v>11.5</v>
      </c>
      <c r="D13" s="16">
        <v>12</v>
      </c>
      <c r="E13" s="16">
        <v>12.5</v>
      </c>
      <c r="F13" s="17">
        <f>AVERAGE(C13:E13)</f>
        <v>12</v>
      </c>
      <c r="H13" s="15"/>
      <c r="I13" s="15"/>
    </row>
    <row r="14" spans="1:9" ht="16.5" customHeight="1">
      <c r="A14" s="104">
        <v>9650</v>
      </c>
      <c r="B14" s="105"/>
      <c r="C14" s="16">
        <v>10.5</v>
      </c>
      <c r="D14" s="16">
        <v>11</v>
      </c>
      <c r="E14" s="16">
        <v>11.5</v>
      </c>
      <c r="F14" s="17">
        <f aca="true" t="shared" si="0" ref="F14:F26">AVERAGE(C14:E14)</f>
        <v>11</v>
      </c>
      <c r="H14" s="15"/>
      <c r="I14" s="15"/>
    </row>
    <row r="15" spans="1:9" ht="16.5" customHeight="1">
      <c r="A15" s="104">
        <v>9683</v>
      </c>
      <c r="B15" s="105"/>
      <c r="C15" s="16">
        <v>9</v>
      </c>
      <c r="D15" s="16">
        <v>10</v>
      </c>
      <c r="E15" s="16">
        <v>10</v>
      </c>
      <c r="F15" s="17">
        <f t="shared" si="0"/>
        <v>9.666666666666666</v>
      </c>
      <c r="H15" s="89"/>
      <c r="I15" s="15"/>
    </row>
    <row r="16" spans="1:9" ht="16.5" customHeight="1">
      <c r="A16" s="104">
        <v>9641</v>
      </c>
      <c r="B16" s="105"/>
      <c r="C16" s="18">
        <v>16</v>
      </c>
      <c r="D16" s="16">
        <v>14</v>
      </c>
      <c r="E16" s="16">
        <v>13</v>
      </c>
      <c r="F16" s="17">
        <f t="shared" si="0"/>
        <v>14.333333333333334</v>
      </c>
      <c r="H16" s="15"/>
      <c r="I16" s="15"/>
    </row>
    <row r="17" spans="1:9" ht="16.5" customHeight="1">
      <c r="A17" s="104">
        <v>9707</v>
      </c>
      <c r="B17" s="105"/>
      <c r="C17" s="16">
        <v>12</v>
      </c>
      <c r="D17" s="16">
        <v>13</v>
      </c>
      <c r="E17" s="16">
        <v>11.5</v>
      </c>
      <c r="F17" s="17">
        <f t="shared" si="0"/>
        <v>12.166666666666666</v>
      </c>
      <c r="H17" s="15"/>
      <c r="I17" s="15"/>
    </row>
    <row r="18" spans="1:9" ht="16.5" customHeight="1">
      <c r="A18" s="104">
        <v>9728</v>
      </c>
      <c r="B18" s="105"/>
      <c r="C18" s="16">
        <v>10</v>
      </c>
      <c r="D18" s="16">
        <v>10</v>
      </c>
      <c r="E18" s="16">
        <v>10.5</v>
      </c>
      <c r="F18" s="17">
        <f t="shared" si="0"/>
        <v>10.166666666666666</v>
      </c>
      <c r="H18" s="15"/>
      <c r="I18" s="15"/>
    </row>
    <row r="19" spans="1:9" ht="16.5" customHeight="1">
      <c r="A19" s="104">
        <v>9713</v>
      </c>
      <c r="B19" s="105"/>
      <c r="C19" s="16">
        <v>17</v>
      </c>
      <c r="D19" s="16">
        <v>15.5</v>
      </c>
      <c r="E19" s="16">
        <v>14</v>
      </c>
      <c r="F19" s="17">
        <f t="shared" si="0"/>
        <v>15.5</v>
      </c>
      <c r="H19" s="15"/>
      <c r="I19" s="15"/>
    </row>
    <row r="20" spans="1:9" ht="16.5" customHeight="1">
      <c r="A20" s="104">
        <v>9724</v>
      </c>
      <c r="B20" s="105"/>
      <c r="C20" s="16">
        <v>10</v>
      </c>
      <c r="D20" s="16">
        <v>10</v>
      </c>
      <c r="E20" s="16">
        <v>9</v>
      </c>
      <c r="F20" s="17">
        <f t="shared" si="0"/>
        <v>9.666666666666666</v>
      </c>
      <c r="H20" s="15"/>
      <c r="I20" s="15"/>
    </row>
    <row r="21" spans="1:9" ht="16.5" customHeight="1">
      <c r="A21" s="104">
        <v>9706</v>
      </c>
      <c r="B21" s="105"/>
      <c r="C21" s="16">
        <v>10</v>
      </c>
      <c r="D21" s="16">
        <v>13.5</v>
      </c>
      <c r="E21" s="16">
        <v>12</v>
      </c>
      <c r="F21" s="17">
        <f t="shared" si="0"/>
        <v>11.833333333333334</v>
      </c>
      <c r="H21" s="15"/>
      <c r="I21" s="15"/>
    </row>
    <row r="22" spans="1:9" ht="16.5" customHeight="1">
      <c r="A22" s="104">
        <v>9668</v>
      </c>
      <c r="B22" s="105"/>
      <c r="C22" s="16">
        <v>14</v>
      </c>
      <c r="D22" s="16">
        <v>10.5</v>
      </c>
      <c r="E22" s="16">
        <v>11</v>
      </c>
      <c r="F22" s="17">
        <f t="shared" si="0"/>
        <v>11.833333333333334</v>
      </c>
      <c r="H22" s="15"/>
      <c r="I22" s="15"/>
    </row>
    <row r="23" spans="1:9" ht="16.5" customHeight="1">
      <c r="A23" s="104">
        <v>9651</v>
      </c>
      <c r="B23" s="105"/>
      <c r="C23" s="16">
        <v>12</v>
      </c>
      <c r="D23" s="16">
        <v>15</v>
      </c>
      <c r="E23" s="16">
        <v>17</v>
      </c>
      <c r="F23" s="17">
        <f t="shared" si="0"/>
        <v>14.666666666666666</v>
      </c>
      <c r="H23" s="89"/>
      <c r="I23" s="15"/>
    </row>
    <row r="24" spans="1:9" ht="16.5" customHeight="1">
      <c r="A24" s="104">
        <v>9663</v>
      </c>
      <c r="B24" s="105"/>
      <c r="C24" s="16">
        <v>11</v>
      </c>
      <c r="D24" s="16">
        <v>11</v>
      </c>
      <c r="E24" s="16">
        <v>11.5</v>
      </c>
      <c r="F24" s="17">
        <f t="shared" si="0"/>
        <v>11.166666666666666</v>
      </c>
      <c r="H24" s="15"/>
      <c r="I24" s="15"/>
    </row>
    <row r="25" spans="1:9" ht="16.5" customHeight="1">
      <c r="A25" s="104">
        <v>9736</v>
      </c>
      <c r="B25" s="105"/>
      <c r="C25" s="16">
        <v>12</v>
      </c>
      <c r="D25" s="16">
        <v>10.5</v>
      </c>
      <c r="E25" s="16">
        <v>11</v>
      </c>
      <c r="F25" s="17">
        <f t="shared" si="0"/>
        <v>11.166666666666666</v>
      </c>
      <c r="H25" s="15"/>
      <c r="I25" s="15"/>
    </row>
    <row r="26" spans="1:6" ht="15.75">
      <c r="A26" s="104">
        <v>9656</v>
      </c>
      <c r="B26" s="105"/>
      <c r="C26" s="16">
        <v>16</v>
      </c>
      <c r="D26" s="16">
        <v>13</v>
      </c>
      <c r="E26" s="16">
        <v>14.5</v>
      </c>
      <c r="F26" s="17">
        <f t="shared" si="0"/>
        <v>14.5</v>
      </c>
    </row>
    <row r="31" ht="15.75">
      <c r="E31" s="2" t="s">
        <v>12</v>
      </c>
    </row>
  </sheetData>
  <sheetProtection/>
  <mergeCells count="11">
    <mergeCell ref="A7:F7"/>
    <mergeCell ref="A9:B9"/>
    <mergeCell ref="C9:F9"/>
    <mergeCell ref="A11:A12"/>
    <mergeCell ref="B11:B12"/>
    <mergeCell ref="F11:F12"/>
    <mergeCell ref="A1:B2"/>
    <mergeCell ref="C1:E1"/>
    <mergeCell ref="C2:E2"/>
    <mergeCell ref="A4:F4"/>
    <mergeCell ref="A6:F6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="75" zoomScaleNormal="80" zoomScaleSheetLayoutView="75" zoomScalePageLayoutView="0" workbookViewId="0" topLeftCell="A1">
      <selection activeCell="R31" sqref="R31:U31"/>
    </sheetView>
  </sheetViews>
  <sheetFormatPr defaultColWidth="11.421875" defaultRowHeight="12.75"/>
  <cols>
    <col min="1" max="1" width="29.57421875" style="0" customWidth="1"/>
    <col min="2" max="5" width="6.00390625" style="0" customWidth="1"/>
    <col min="6" max="6" width="6.28125" style="0" customWidth="1"/>
    <col min="7" max="7" width="6.57421875" style="0" customWidth="1"/>
    <col min="8" max="8" width="6.140625" style="0" customWidth="1"/>
    <col min="9" max="12" width="6.00390625" style="0" customWidth="1"/>
    <col min="13" max="13" width="6.28125" style="0" customWidth="1"/>
    <col min="14" max="15" width="6.00390625" style="0" customWidth="1"/>
    <col min="16" max="16" width="7.00390625" style="0" customWidth="1"/>
    <col min="17" max="17" width="6.00390625" style="0" customWidth="1"/>
    <col min="18" max="18" width="7.7109375" style="0" customWidth="1"/>
    <col min="19" max="19" width="6.00390625" style="0" customWidth="1"/>
    <col min="20" max="20" width="8.8515625" style="0" customWidth="1"/>
    <col min="21" max="21" width="19.421875" style="0" customWidth="1"/>
  </cols>
  <sheetData>
    <row r="1" spans="1:21" ht="22.5" customHeight="1" thickBot="1">
      <c r="A1" s="186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54" t="s">
        <v>183</v>
      </c>
      <c r="U1" s="154"/>
    </row>
    <row r="2" spans="1:21" ht="27.75" customHeight="1" thickBot="1">
      <c r="A2" s="186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4" t="s">
        <v>184</v>
      </c>
      <c r="U2" s="154"/>
    </row>
    <row r="3" ht="0.75" customHeight="1"/>
    <row r="4" ht="0.75" customHeight="1"/>
    <row r="5" ht="0.75" customHeight="1"/>
    <row r="6" ht="15" customHeight="1"/>
    <row r="7" spans="16:21" ht="18.75" customHeight="1">
      <c r="P7" s="157" t="s">
        <v>181</v>
      </c>
      <c r="Q7" s="157"/>
      <c r="R7" s="157"/>
      <c r="S7" s="157"/>
      <c r="T7" s="157"/>
      <c r="U7" s="157"/>
    </row>
    <row r="8" spans="1:21" ht="15.75" customHeight="1">
      <c r="A8" s="188" t="s">
        <v>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9" spans="1:21" ht="26.25" customHeight="1">
      <c r="A9" s="187" t="s">
        <v>162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</row>
    <row r="10" spans="1:21" ht="14.25" customHeight="1">
      <c r="A10" s="97" t="s">
        <v>163</v>
      </c>
      <c r="B10" s="2" t="s">
        <v>165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9" t="s">
        <v>164</v>
      </c>
      <c r="O10" s="159"/>
      <c r="P10" s="159"/>
      <c r="Q10" s="159" t="s">
        <v>166</v>
      </c>
      <c r="R10" s="159"/>
      <c r="S10" s="159"/>
      <c r="T10" s="159"/>
      <c r="U10" s="159"/>
    </row>
    <row r="11" ht="2.25" customHeight="1"/>
    <row r="12" spans="1:21" ht="16.5" customHeight="1">
      <c r="A12" s="180" t="s">
        <v>0</v>
      </c>
      <c r="B12" s="181" t="s">
        <v>30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3" t="s">
        <v>16</v>
      </c>
      <c r="U12" s="182" t="s">
        <v>62</v>
      </c>
    </row>
    <row r="13" spans="1:25" ht="25.5">
      <c r="A13" s="180"/>
      <c r="B13" s="116" t="s">
        <v>51</v>
      </c>
      <c r="C13" s="116" t="s">
        <v>52</v>
      </c>
      <c r="D13" s="116" t="s">
        <v>53</v>
      </c>
      <c r="E13" s="116" t="s">
        <v>54</v>
      </c>
      <c r="F13" s="116" t="s">
        <v>55</v>
      </c>
      <c r="G13" s="116" t="s">
        <v>131</v>
      </c>
      <c r="H13" s="116" t="s">
        <v>56</v>
      </c>
      <c r="I13" s="116" t="s">
        <v>132</v>
      </c>
      <c r="J13" s="116" t="s">
        <v>57</v>
      </c>
      <c r="K13" s="116" t="s">
        <v>58</v>
      </c>
      <c r="L13" s="116" t="s">
        <v>59</v>
      </c>
      <c r="M13" s="116" t="s">
        <v>133</v>
      </c>
      <c r="N13" s="116" t="s">
        <v>134</v>
      </c>
      <c r="O13" s="116" t="s">
        <v>60</v>
      </c>
      <c r="P13" s="116" t="s">
        <v>135</v>
      </c>
      <c r="Q13" s="116" t="s">
        <v>61</v>
      </c>
      <c r="R13" s="116" t="s">
        <v>160</v>
      </c>
      <c r="S13" s="116" t="s">
        <v>161</v>
      </c>
      <c r="T13" s="184"/>
      <c r="U13" s="182"/>
      <c r="W13" s="15"/>
      <c r="X13" s="15"/>
      <c r="Y13" s="15"/>
    </row>
    <row r="14" spans="1:25" ht="13.5" customHeight="1">
      <c r="A14" s="180"/>
      <c r="B14" s="20">
        <v>3</v>
      </c>
      <c r="C14" s="20">
        <v>3</v>
      </c>
      <c r="D14" s="20">
        <v>3</v>
      </c>
      <c r="E14" s="20">
        <v>3</v>
      </c>
      <c r="F14" s="20">
        <v>3</v>
      </c>
      <c r="G14" s="20">
        <v>3</v>
      </c>
      <c r="H14" s="20">
        <v>3</v>
      </c>
      <c r="I14" s="20">
        <v>2</v>
      </c>
      <c r="J14" s="20">
        <v>2</v>
      </c>
      <c r="K14" s="20">
        <v>1</v>
      </c>
      <c r="L14" s="20">
        <v>2</v>
      </c>
      <c r="M14" s="20">
        <v>1</v>
      </c>
      <c r="N14" s="20">
        <v>1</v>
      </c>
      <c r="O14" s="20">
        <v>2</v>
      </c>
      <c r="P14" s="20">
        <v>2</v>
      </c>
      <c r="Q14" s="20">
        <v>2</v>
      </c>
      <c r="R14" s="20">
        <v>3</v>
      </c>
      <c r="S14" s="20">
        <v>3</v>
      </c>
      <c r="T14" s="185"/>
      <c r="U14" s="182"/>
      <c r="W14" s="15"/>
      <c r="X14" s="15"/>
      <c r="Y14" s="15"/>
    </row>
    <row r="15" spans="1:25" ht="24" customHeight="1">
      <c r="A15" s="106"/>
      <c r="B15" s="100">
        <v>7</v>
      </c>
      <c r="C15" s="100">
        <v>14.5</v>
      </c>
      <c r="D15" s="100">
        <v>10</v>
      </c>
      <c r="E15" s="100">
        <v>4</v>
      </c>
      <c r="F15" s="36">
        <v>7</v>
      </c>
      <c r="G15" s="36">
        <v>20</v>
      </c>
      <c r="H15" s="100">
        <v>12</v>
      </c>
      <c r="I15" s="36">
        <v>8</v>
      </c>
      <c r="J15" s="36">
        <v>9</v>
      </c>
      <c r="K15" s="36">
        <v>7.5</v>
      </c>
      <c r="L15" s="36">
        <v>20</v>
      </c>
      <c r="M15" s="36">
        <v>5</v>
      </c>
      <c r="N15" s="100">
        <v>9</v>
      </c>
      <c r="O15" s="100">
        <v>11</v>
      </c>
      <c r="P15" s="100">
        <v>15</v>
      </c>
      <c r="Q15" s="100">
        <v>13</v>
      </c>
      <c r="R15" s="100">
        <v>8</v>
      </c>
      <c r="S15" s="100">
        <v>11</v>
      </c>
      <c r="T15" s="101">
        <f>(B15*$B$14+C15*$C$14+D15*$D$14+E15*$E$14+F15*$F$14+G15*$G$14+H15*$H$14+I15*$I$14+J15*$J$14+K15*$K$14+L15*$L$14+M15*$M$14+N15*$N$14+O15*$O$14+P15*$P$14+Q15*$Q$14+R15*$R$14+S15*$S$14)/SUM($B$14:$S$14)</f>
        <v>10.80952380952381</v>
      </c>
      <c r="U15" s="100"/>
      <c r="W15" s="95"/>
      <c r="X15" s="90"/>
      <c r="Y15" s="15"/>
    </row>
    <row r="16" spans="1:25" ht="24" customHeight="1">
      <c r="A16" s="106"/>
      <c r="B16" s="100">
        <v>9</v>
      </c>
      <c r="C16" s="100">
        <v>9</v>
      </c>
      <c r="D16" s="100">
        <v>12.5</v>
      </c>
      <c r="E16" s="100">
        <v>0</v>
      </c>
      <c r="F16" s="36">
        <v>5</v>
      </c>
      <c r="G16" s="36">
        <v>20</v>
      </c>
      <c r="H16" s="100">
        <v>14</v>
      </c>
      <c r="I16" s="36">
        <v>8</v>
      </c>
      <c r="J16" s="36">
        <v>16</v>
      </c>
      <c r="K16" s="36">
        <v>11.5</v>
      </c>
      <c r="L16" s="36">
        <v>20</v>
      </c>
      <c r="M16" s="36">
        <v>16</v>
      </c>
      <c r="N16" s="100">
        <v>9.5</v>
      </c>
      <c r="O16" s="100">
        <v>16.5</v>
      </c>
      <c r="P16" s="100">
        <v>9</v>
      </c>
      <c r="Q16" s="100">
        <v>15</v>
      </c>
      <c r="R16" s="100">
        <v>6</v>
      </c>
      <c r="S16" s="100">
        <v>14</v>
      </c>
      <c r="T16" s="101">
        <f aca="true" t="shared" si="0" ref="T16:T28">(B16*$B$14+C16*$C$14+D16*$D$14+E16*$E$14+F16*$F$14+G16*$G$14+H16*$H$14+I16*$I$14+J16*$J$14+K16*$K$14+L16*$L$14+M16*$M$14+N16*$N$14+O16*$O$14+P16*$P$14+Q16*$Q$14+R16*$R$14+S16*$S$14)/SUM($B$14:$S$14)</f>
        <v>11.297619047619047</v>
      </c>
      <c r="U16" s="100"/>
      <c r="W16" s="95"/>
      <c r="X16" s="90"/>
      <c r="Y16" s="15"/>
    </row>
    <row r="17" spans="1:25" ht="24" customHeight="1">
      <c r="A17" s="106"/>
      <c r="B17" s="100">
        <v>5</v>
      </c>
      <c r="C17" s="100">
        <v>11</v>
      </c>
      <c r="D17" s="100">
        <v>11.5</v>
      </c>
      <c r="E17" s="100">
        <v>8.5</v>
      </c>
      <c r="F17" s="36">
        <v>6</v>
      </c>
      <c r="G17" s="36">
        <v>20</v>
      </c>
      <c r="H17" s="100">
        <v>14</v>
      </c>
      <c r="I17" s="36">
        <v>10</v>
      </c>
      <c r="J17" s="36">
        <v>8</v>
      </c>
      <c r="K17" s="36">
        <v>11.5</v>
      </c>
      <c r="L17" s="36">
        <v>20</v>
      </c>
      <c r="M17" s="36">
        <v>9</v>
      </c>
      <c r="N17" s="100">
        <v>7.5</v>
      </c>
      <c r="O17" s="100">
        <v>15.5</v>
      </c>
      <c r="P17" s="100">
        <v>13</v>
      </c>
      <c r="Q17" s="100">
        <v>16</v>
      </c>
      <c r="R17" s="100">
        <v>6</v>
      </c>
      <c r="S17" s="100">
        <v>11</v>
      </c>
      <c r="T17" s="101">
        <f t="shared" si="0"/>
        <v>11.238095238095237</v>
      </c>
      <c r="U17" s="100"/>
      <c r="W17" s="95"/>
      <c r="X17" s="90"/>
      <c r="Y17" s="15"/>
    </row>
    <row r="18" spans="1:25" ht="24" customHeight="1">
      <c r="A18" s="106"/>
      <c r="B18" s="100">
        <v>9</v>
      </c>
      <c r="C18" s="100">
        <v>7.5</v>
      </c>
      <c r="D18" s="100">
        <v>11</v>
      </c>
      <c r="E18" s="100">
        <v>10.5</v>
      </c>
      <c r="F18" s="36">
        <v>3</v>
      </c>
      <c r="G18" s="36">
        <v>20</v>
      </c>
      <c r="H18" s="100">
        <v>14</v>
      </c>
      <c r="I18" s="36">
        <v>8</v>
      </c>
      <c r="J18" s="36">
        <v>8</v>
      </c>
      <c r="K18" s="36">
        <v>12</v>
      </c>
      <c r="L18" s="36">
        <v>20</v>
      </c>
      <c r="M18" s="36">
        <v>16</v>
      </c>
      <c r="N18" s="100">
        <v>10</v>
      </c>
      <c r="O18" s="100">
        <v>13.5</v>
      </c>
      <c r="P18" s="100">
        <v>11</v>
      </c>
      <c r="Q18" s="100">
        <v>15</v>
      </c>
      <c r="R18" s="100">
        <v>10</v>
      </c>
      <c r="S18" s="100">
        <v>12</v>
      </c>
      <c r="T18" s="101">
        <f t="shared" si="0"/>
        <v>11.428571428571429</v>
      </c>
      <c r="U18" s="100"/>
      <c r="W18" s="95"/>
      <c r="X18" s="90"/>
      <c r="Y18" s="15"/>
    </row>
    <row r="19" spans="1:25" ht="24" customHeight="1">
      <c r="A19" s="106"/>
      <c r="B19" s="100">
        <v>7</v>
      </c>
      <c r="C19" s="100">
        <v>12.75</v>
      </c>
      <c r="D19" s="100">
        <v>8</v>
      </c>
      <c r="E19" s="100">
        <v>8.5</v>
      </c>
      <c r="F19" s="36">
        <v>2</v>
      </c>
      <c r="G19" s="36">
        <v>20</v>
      </c>
      <c r="H19" s="100">
        <v>14</v>
      </c>
      <c r="I19" s="36">
        <v>8</v>
      </c>
      <c r="J19" s="36">
        <v>16</v>
      </c>
      <c r="K19" s="36">
        <v>10</v>
      </c>
      <c r="L19" s="36">
        <v>20</v>
      </c>
      <c r="M19" s="36">
        <v>16</v>
      </c>
      <c r="N19" s="100">
        <v>9.5</v>
      </c>
      <c r="O19" s="100">
        <v>14.5</v>
      </c>
      <c r="P19" s="100">
        <v>12</v>
      </c>
      <c r="Q19" s="100">
        <v>15</v>
      </c>
      <c r="R19" s="100">
        <v>6</v>
      </c>
      <c r="S19" s="100">
        <v>12</v>
      </c>
      <c r="T19" s="101">
        <f t="shared" si="0"/>
        <v>11.363095238095237</v>
      </c>
      <c r="U19" s="100"/>
      <c r="W19" s="95"/>
      <c r="X19" s="90"/>
      <c r="Y19" s="15"/>
    </row>
    <row r="20" spans="1:25" ht="24" customHeight="1">
      <c r="A20" s="106"/>
      <c r="B20" s="100">
        <v>9</v>
      </c>
      <c r="C20" s="100">
        <v>11</v>
      </c>
      <c r="D20" s="100">
        <v>15</v>
      </c>
      <c r="E20" s="100">
        <v>5</v>
      </c>
      <c r="F20" s="36">
        <v>4</v>
      </c>
      <c r="G20" s="36">
        <v>20</v>
      </c>
      <c r="H20" s="100">
        <v>12</v>
      </c>
      <c r="I20" s="36">
        <v>8</v>
      </c>
      <c r="J20" s="36">
        <v>16</v>
      </c>
      <c r="K20" s="36">
        <v>9</v>
      </c>
      <c r="L20" s="36">
        <v>20</v>
      </c>
      <c r="M20" s="36">
        <v>14</v>
      </c>
      <c r="N20" s="100">
        <v>6</v>
      </c>
      <c r="O20" s="100">
        <v>12</v>
      </c>
      <c r="P20" s="100">
        <v>12</v>
      </c>
      <c r="Q20" s="100">
        <v>11</v>
      </c>
      <c r="R20" s="100">
        <v>6</v>
      </c>
      <c r="S20" s="100">
        <v>9</v>
      </c>
      <c r="T20" s="101">
        <f t="shared" si="0"/>
        <v>10.952380952380953</v>
      </c>
      <c r="U20" s="100"/>
      <c r="W20" s="95"/>
      <c r="X20" s="90"/>
      <c r="Y20" s="15"/>
    </row>
    <row r="21" spans="1:25" ht="24" customHeight="1">
      <c r="A21" s="106"/>
      <c r="B21" s="100">
        <v>10</v>
      </c>
      <c r="C21" s="100">
        <v>16</v>
      </c>
      <c r="D21" s="100">
        <v>16.5</v>
      </c>
      <c r="E21" s="100">
        <v>4</v>
      </c>
      <c r="F21" s="36">
        <v>10</v>
      </c>
      <c r="G21" s="36">
        <v>20</v>
      </c>
      <c r="H21" s="100">
        <v>14</v>
      </c>
      <c r="I21" s="36">
        <v>12</v>
      </c>
      <c r="J21" s="36">
        <v>9</v>
      </c>
      <c r="K21" s="36">
        <v>11.5</v>
      </c>
      <c r="L21" s="36">
        <v>20</v>
      </c>
      <c r="M21" s="36">
        <v>16.5</v>
      </c>
      <c r="N21" s="100">
        <v>11</v>
      </c>
      <c r="O21" s="100">
        <v>16.5</v>
      </c>
      <c r="P21" s="100">
        <v>12.5</v>
      </c>
      <c r="Q21" s="100">
        <v>18.5</v>
      </c>
      <c r="R21" s="100">
        <v>10</v>
      </c>
      <c r="S21" s="100">
        <v>16</v>
      </c>
      <c r="T21" s="101">
        <f t="shared" si="0"/>
        <v>13.464285714285714</v>
      </c>
      <c r="U21" s="100"/>
      <c r="W21" s="95"/>
      <c r="X21" s="90"/>
      <c r="Y21" s="15"/>
    </row>
    <row r="22" spans="1:25" ht="24" customHeight="1">
      <c r="A22" s="106"/>
      <c r="B22" s="100">
        <v>5</v>
      </c>
      <c r="C22" s="100">
        <v>7</v>
      </c>
      <c r="D22" s="100">
        <v>14.5</v>
      </c>
      <c r="E22" s="100">
        <v>0</v>
      </c>
      <c r="F22" s="36">
        <v>0</v>
      </c>
      <c r="G22" s="36">
        <v>20</v>
      </c>
      <c r="H22" s="100">
        <v>14</v>
      </c>
      <c r="I22" s="36">
        <v>8</v>
      </c>
      <c r="J22" s="36">
        <v>6</v>
      </c>
      <c r="K22" s="36">
        <v>7</v>
      </c>
      <c r="L22" s="36">
        <v>16</v>
      </c>
      <c r="M22" s="36">
        <v>7</v>
      </c>
      <c r="N22" s="100">
        <v>12</v>
      </c>
      <c r="O22" s="100">
        <v>12</v>
      </c>
      <c r="P22" s="100">
        <v>13</v>
      </c>
      <c r="Q22" s="100">
        <v>15.5</v>
      </c>
      <c r="R22" s="100">
        <v>6</v>
      </c>
      <c r="S22" s="100">
        <v>9</v>
      </c>
      <c r="T22" s="101">
        <f t="shared" si="0"/>
        <v>9.369047619047619</v>
      </c>
      <c r="U22" s="100"/>
      <c r="W22" s="95"/>
      <c r="X22" s="90"/>
      <c r="Y22" s="15"/>
    </row>
    <row r="23" spans="1:25" ht="24" customHeight="1">
      <c r="A23" s="106"/>
      <c r="B23" s="100">
        <v>5</v>
      </c>
      <c r="C23" s="100">
        <v>10</v>
      </c>
      <c r="D23" s="100">
        <v>12</v>
      </c>
      <c r="E23" s="100">
        <v>6.5</v>
      </c>
      <c r="F23" s="36">
        <v>5</v>
      </c>
      <c r="G23" s="36">
        <v>20</v>
      </c>
      <c r="H23" s="100">
        <v>14</v>
      </c>
      <c r="I23" s="36">
        <v>8</v>
      </c>
      <c r="J23" s="36">
        <v>16</v>
      </c>
      <c r="K23" s="36">
        <v>8.5</v>
      </c>
      <c r="L23" s="36">
        <v>20</v>
      </c>
      <c r="M23" s="36">
        <v>16</v>
      </c>
      <c r="N23" s="100">
        <v>8.5</v>
      </c>
      <c r="O23" s="100">
        <v>14</v>
      </c>
      <c r="P23" s="100">
        <v>11</v>
      </c>
      <c r="Q23" s="100">
        <v>15.5</v>
      </c>
      <c r="R23" s="100">
        <v>6</v>
      </c>
      <c r="S23" s="100">
        <v>9</v>
      </c>
      <c r="T23" s="101">
        <f t="shared" si="0"/>
        <v>11.05952380952381</v>
      </c>
      <c r="U23" s="100"/>
      <c r="W23" s="95"/>
      <c r="X23" s="90"/>
      <c r="Y23" s="15"/>
    </row>
    <row r="24" spans="1:25" ht="24" customHeight="1">
      <c r="A24" s="106"/>
      <c r="B24" s="100">
        <v>4</v>
      </c>
      <c r="C24" s="100">
        <v>5</v>
      </c>
      <c r="D24" s="100">
        <v>13</v>
      </c>
      <c r="E24" s="100">
        <v>5.5</v>
      </c>
      <c r="F24" s="36">
        <v>6</v>
      </c>
      <c r="G24" s="36">
        <v>20</v>
      </c>
      <c r="H24" s="100">
        <v>13</v>
      </c>
      <c r="I24" s="36">
        <v>10</v>
      </c>
      <c r="J24" s="36">
        <v>12</v>
      </c>
      <c r="K24" s="36">
        <v>7.5</v>
      </c>
      <c r="L24" s="36">
        <v>20</v>
      </c>
      <c r="M24" s="36">
        <v>8.5</v>
      </c>
      <c r="N24" s="100">
        <v>8.5</v>
      </c>
      <c r="O24" s="100">
        <v>14.5</v>
      </c>
      <c r="P24" s="100">
        <v>8</v>
      </c>
      <c r="Q24" s="100">
        <v>17.5</v>
      </c>
      <c r="R24" s="100">
        <v>6</v>
      </c>
      <c r="S24" s="100">
        <v>11</v>
      </c>
      <c r="T24" s="101">
        <f t="shared" si="0"/>
        <v>10.452380952380953</v>
      </c>
      <c r="U24" s="100"/>
      <c r="W24" s="95"/>
      <c r="X24" s="90"/>
      <c r="Y24" s="15"/>
    </row>
    <row r="25" spans="1:25" ht="24" customHeight="1">
      <c r="A25" s="106"/>
      <c r="B25" s="100">
        <v>10</v>
      </c>
      <c r="C25" s="100">
        <v>11.5</v>
      </c>
      <c r="D25" s="100">
        <v>13</v>
      </c>
      <c r="E25" s="100">
        <v>7.5</v>
      </c>
      <c r="F25" s="36">
        <v>8</v>
      </c>
      <c r="G25" s="36">
        <v>20</v>
      </c>
      <c r="H25" s="100">
        <v>14</v>
      </c>
      <c r="I25" s="36">
        <v>8</v>
      </c>
      <c r="J25" s="36">
        <v>10</v>
      </c>
      <c r="K25" s="36">
        <v>9</v>
      </c>
      <c r="L25" s="36">
        <v>20</v>
      </c>
      <c r="M25" s="36">
        <v>13</v>
      </c>
      <c r="N25" s="100">
        <v>10.5</v>
      </c>
      <c r="O25" s="100">
        <v>14.5</v>
      </c>
      <c r="P25" s="100">
        <v>11.5</v>
      </c>
      <c r="Q25" s="100">
        <v>15.5</v>
      </c>
      <c r="R25" s="100">
        <v>6</v>
      </c>
      <c r="S25" s="100">
        <v>15</v>
      </c>
      <c r="T25" s="101">
        <f t="shared" si="0"/>
        <v>12.05952380952381</v>
      </c>
      <c r="U25" s="100"/>
      <c r="V25" s="11"/>
      <c r="W25" s="95"/>
      <c r="X25" s="90"/>
      <c r="Y25" s="15"/>
    </row>
    <row r="26" spans="1:25" ht="24" customHeight="1">
      <c r="A26" s="106"/>
      <c r="B26" s="100">
        <v>4</v>
      </c>
      <c r="C26" s="100">
        <v>12.5</v>
      </c>
      <c r="D26" s="100">
        <v>13</v>
      </c>
      <c r="E26" s="100">
        <v>8.5</v>
      </c>
      <c r="F26" s="36">
        <v>8</v>
      </c>
      <c r="G26" s="36">
        <v>20</v>
      </c>
      <c r="H26" s="100">
        <v>14</v>
      </c>
      <c r="I26" s="36">
        <v>8</v>
      </c>
      <c r="J26" s="36">
        <v>10</v>
      </c>
      <c r="K26" s="36">
        <v>9</v>
      </c>
      <c r="L26" s="36">
        <v>20</v>
      </c>
      <c r="M26" s="36">
        <v>17</v>
      </c>
      <c r="N26" s="100">
        <v>10</v>
      </c>
      <c r="O26" s="100">
        <v>15.5</v>
      </c>
      <c r="P26" s="100">
        <v>11</v>
      </c>
      <c r="Q26" s="100">
        <v>14</v>
      </c>
      <c r="R26" s="100">
        <v>6</v>
      </c>
      <c r="S26" s="100">
        <v>13</v>
      </c>
      <c r="T26" s="101">
        <f t="shared" si="0"/>
        <v>11.666666666666666</v>
      </c>
      <c r="U26" s="100"/>
      <c r="W26" s="95"/>
      <c r="X26" s="90"/>
      <c r="Y26" s="15"/>
    </row>
    <row r="27" spans="1:25" ht="24" customHeight="1">
      <c r="A27" s="106"/>
      <c r="B27" s="100">
        <v>9</v>
      </c>
      <c r="C27" s="100">
        <v>13</v>
      </c>
      <c r="D27" s="100">
        <v>11</v>
      </c>
      <c r="E27" s="100">
        <v>5.5</v>
      </c>
      <c r="F27" s="36">
        <v>5</v>
      </c>
      <c r="G27" s="36">
        <v>20</v>
      </c>
      <c r="H27" s="100">
        <v>12</v>
      </c>
      <c r="I27" s="36">
        <v>16</v>
      </c>
      <c r="J27" s="36">
        <v>8</v>
      </c>
      <c r="K27" s="36">
        <v>11.5</v>
      </c>
      <c r="L27" s="36">
        <v>20</v>
      </c>
      <c r="M27" s="36">
        <v>9.5</v>
      </c>
      <c r="N27" s="100">
        <v>12.5</v>
      </c>
      <c r="O27" s="100">
        <v>13.5</v>
      </c>
      <c r="P27" s="100">
        <v>14</v>
      </c>
      <c r="Q27" s="100">
        <v>15.5</v>
      </c>
      <c r="R27" s="100">
        <v>6</v>
      </c>
      <c r="S27" s="100">
        <v>13</v>
      </c>
      <c r="T27" s="101">
        <f t="shared" si="0"/>
        <v>11.69047619047619</v>
      </c>
      <c r="U27" s="100"/>
      <c r="W27" s="95"/>
      <c r="X27" s="90"/>
      <c r="Y27" s="15"/>
    </row>
    <row r="28" spans="1:25" ht="24" customHeight="1">
      <c r="A28" s="106"/>
      <c r="B28" s="100">
        <v>4</v>
      </c>
      <c r="C28" s="100">
        <v>9</v>
      </c>
      <c r="D28" s="100">
        <v>14</v>
      </c>
      <c r="E28" s="100">
        <v>0</v>
      </c>
      <c r="F28" s="36">
        <v>6</v>
      </c>
      <c r="G28" s="36">
        <v>20</v>
      </c>
      <c r="H28" s="100">
        <v>18</v>
      </c>
      <c r="I28" s="36">
        <v>8</v>
      </c>
      <c r="J28" s="36">
        <v>11</v>
      </c>
      <c r="K28" s="36">
        <v>10</v>
      </c>
      <c r="L28" s="36">
        <v>16</v>
      </c>
      <c r="M28" s="36">
        <v>8.5</v>
      </c>
      <c r="N28" s="100">
        <v>11</v>
      </c>
      <c r="O28" s="100">
        <v>14.5</v>
      </c>
      <c r="P28" s="100">
        <v>10</v>
      </c>
      <c r="Q28" s="100">
        <v>14.5</v>
      </c>
      <c r="R28" s="100">
        <v>9</v>
      </c>
      <c r="S28" s="100">
        <v>12</v>
      </c>
      <c r="T28" s="101">
        <f t="shared" si="0"/>
        <v>10.797619047619047</v>
      </c>
      <c r="U28" s="100"/>
      <c r="W28" s="95"/>
      <c r="X28" s="90"/>
      <c r="Y28" s="15"/>
    </row>
    <row r="29" spans="1:25" ht="15" customHeight="1">
      <c r="A29" s="102" t="s">
        <v>136</v>
      </c>
      <c r="B29" s="73">
        <f aca="true" t="shared" si="1" ref="B29:T29">AVERAGE(B25:B28)</f>
        <v>6.75</v>
      </c>
      <c r="C29" s="73">
        <f t="shared" si="1"/>
        <v>11.5</v>
      </c>
      <c r="D29" s="73">
        <f t="shared" si="1"/>
        <v>12.75</v>
      </c>
      <c r="E29" s="73">
        <f t="shared" si="1"/>
        <v>5.375</v>
      </c>
      <c r="F29" s="73">
        <f t="shared" si="1"/>
        <v>6.75</v>
      </c>
      <c r="G29" s="73">
        <f t="shared" si="1"/>
        <v>20</v>
      </c>
      <c r="H29" s="73">
        <f t="shared" si="1"/>
        <v>14.5</v>
      </c>
      <c r="I29" s="73">
        <f t="shared" si="1"/>
        <v>10</v>
      </c>
      <c r="J29" s="73">
        <f t="shared" si="1"/>
        <v>9.75</v>
      </c>
      <c r="K29" s="73">
        <f t="shared" si="1"/>
        <v>9.875</v>
      </c>
      <c r="L29" s="73">
        <f t="shared" si="1"/>
        <v>19</v>
      </c>
      <c r="M29" s="73">
        <f t="shared" si="1"/>
        <v>12</v>
      </c>
      <c r="N29" s="73">
        <f t="shared" si="1"/>
        <v>11</v>
      </c>
      <c r="O29" s="73">
        <f t="shared" si="1"/>
        <v>14.5</v>
      </c>
      <c r="P29" s="73">
        <f t="shared" si="1"/>
        <v>11.625</v>
      </c>
      <c r="Q29" s="73">
        <f t="shared" si="1"/>
        <v>14.875</v>
      </c>
      <c r="R29" s="73">
        <f t="shared" si="1"/>
        <v>6.75</v>
      </c>
      <c r="S29" s="73">
        <f t="shared" si="1"/>
        <v>13.25</v>
      </c>
      <c r="T29" s="42">
        <f t="shared" si="1"/>
        <v>11.553571428571427</v>
      </c>
      <c r="U29" s="51"/>
      <c r="W29" s="15"/>
      <c r="X29" s="15"/>
      <c r="Y29" s="15"/>
    </row>
    <row r="30" ht="15" customHeight="1" thickBot="1"/>
    <row r="31" spans="1:21" ht="15" customHeight="1" thickBot="1">
      <c r="A31" s="179"/>
      <c r="B31" s="17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</row>
    <row r="32" spans="1:21" ht="15" customHeight="1" thickBot="1">
      <c r="A32" s="178" t="s">
        <v>77</v>
      </c>
      <c r="B32" s="178"/>
      <c r="C32" s="153" t="s">
        <v>151</v>
      </c>
      <c r="D32" s="153"/>
      <c r="E32" s="153"/>
      <c r="F32" s="153"/>
      <c r="G32" s="153"/>
      <c r="H32" s="153" t="s">
        <v>149</v>
      </c>
      <c r="I32" s="153"/>
      <c r="J32" s="153"/>
      <c r="K32" s="153"/>
      <c r="L32" s="153"/>
      <c r="M32" s="153" t="s">
        <v>150</v>
      </c>
      <c r="N32" s="153"/>
      <c r="O32" s="153"/>
      <c r="P32" s="153"/>
      <c r="Q32" s="153"/>
      <c r="R32" s="153" t="s">
        <v>150</v>
      </c>
      <c r="S32" s="153"/>
      <c r="T32" s="153"/>
      <c r="U32" s="153"/>
    </row>
    <row r="33" spans="1:21" ht="15" customHeight="1" thickBot="1">
      <c r="A33" s="178"/>
      <c r="B33" s="178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ht="15" customHeight="1" thickBot="1">
      <c r="A34" s="178"/>
      <c r="B34" s="178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</row>
    <row r="35" spans="1:21" ht="15" customHeight="1" thickBot="1">
      <c r="A35" s="178"/>
      <c r="B35" s="178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1" ht="15" customHeight="1" thickBot="1">
      <c r="A36" s="178"/>
      <c r="B36" s="178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</row>
    <row r="37" spans="1:21" ht="13.5" thickBot="1">
      <c r="A37" s="178"/>
      <c r="B37" s="178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</sheetData>
  <sheetProtection/>
  <mergeCells count="29">
    <mergeCell ref="H32:L32"/>
    <mergeCell ref="N10:P10"/>
    <mergeCell ref="M32:Q32"/>
    <mergeCell ref="Q10:U10"/>
    <mergeCell ref="A33:B37"/>
    <mergeCell ref="R31:U31"/>
    <mergeCell ref="R33:U37"/>
    <mergeCell ref="M33:Q37"/>
    <mergeCell ref="H33:L37"/>
    <mergeCell ref="C33:G37"/>
    <mergeCell ref="M31:Q31"/>
    <mergeCell ref="A1:A2"/>
    <mergeCell ref="A9:U9"/>
    <mergeCell ref="A8:U8"/>
    <mergeCell ref="B1:S1"/>
    <mergeCell ref="T1:U1"/>
    <mergeCell ref="T2:U2"/>
    <mergeCell ref="B2:S2"/>
    <mergeCell ref="P7:U7"/>
    <mergeCell ref="A32:B32"/>
    <mergeCell ref="R32:U32"/>
    <mergeCell ref="A31:B31"/>
    <mergeCell ref="C31:G31"/>
    <mergeCell ref="H31:L31"/>
    <mergeCell ref="A12:A14"/>
    <mergeCell ref="B12:S12"/>
    <mergeCell ref="U12:U14"/>
    <mergeCell ref="T12:T14"/>
    <mergeCell ref="C32:G32"/>
  </mergeCells>
  <printOptions/>
  <pageMargins left="0.1968503937007874" right="0" top="0" bottom="0" header="0.15748031496062992" footer="0.11811023622047245"/>
  <pageSetup horizontalDpi="600" verticalDpi="600" orientation="landscape" paperSize="9" scale="85" r:id="rId3"/>
  <legacyDrawing r:id="rId2"/>
  <oleObjects>
    <oleObject progId="PBrush" shapeId="35815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W36"/>
  <sheetViews>
    <sheetView zoomScale="77" zoomScaleNormal="77" zoomScaleSheetLayoutView="59" zoomScalePageLayoutView="0" workbookViewId="0" topLeftCell="A1">
      <selection activeCell="R30" sqref="R30:V30"/>
    </sheetView>
  </sheetViews>
  <sheetFormatPr defaultColWidth="11.421875" defaultRowHeight="12.75"/>
  <cols>
    <col min="1" max="1" width="25.7109375" style="0" customWidth="1"/>
    <col min="2" max="2" width="5.8515625" style="0" customWidth="1"/>
    <col min="3" max="3" width="6.00390625" style="0" customWidth="1"/>
    <col min="4" max="4" width="6.8515625" style="0" customWidth="1"/>
    <col min="5" max="5" width="6.7109375" style="0" customWidth="1"/>
    <col min="6" max="6" width="6.28125" style="0" customWidth="1"/>
    <col min="7" max="10" width="7.140625" style="0" bestFit="1" customWidth="1"/>
    <col min="11" max="12" width="6.00390625" style="0" customWidth="1"/>
    <col min="13" max="13" width="6.28125" style="0" customWidth="1"/>
    <col min="14" max="14" width="6.00390625" style="0" customWidth="1"/>
    <col min="15" max="15" width="7.140625" style="0" bestFit="1" customWidth="1"/>
    <col min="16" max="17" width="6.8515625" style="0" bestFit="1" customWidth="1"/>
    <col min="18" max="18" width="8.140625" style="0" customWidth="1"/>
    <col min="19" max="19" width="6.57421875" style="0" bestFit="1" customWidth="1"/>
    <col min="20" max="20" width="7.140625" style="0" bestFit="1" customWidth="1"/>
    <col min="21" max="21" width="7.7109375" style="0" customWidth="1"/>
    <col min="22" max="22" width="21.7109375" style="0" customWidth="1"/>
  </cols>
  <sheetData>
    <row r="1" spans="1:22" ht="17.25" customHeight="1" thickBot="1">
      <c r="A1" s="186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54" t="s">
        <v>183</v>
      </c>
      <c r="V1" s="154"/>
    </row>
    <row r="2" spans="1:22" ht="20.25" customHeight="1" thickBot="1">
      <c r="A2" s="186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4" t="s">
        <v>184</v>
      </c>
      <c r="V2" s="154"/>
    </row>
    <row r="3" ht="4.5" customHeight="1"/>
    <row r="4" ht="0.75" customHeight="1"/>
    <row r="5" ht="0.75" customHeight="1"/>
    <row r="6" spans="16:22" ht="22.5" customHeight="1">
      <c r="P6" s="157" t="s">
        <v>181</v>
      </c>
      <c r="Q6" s="157"/>
      <c r="R6" s="157"/>
      <c r="S6" s="157"/>
      <c r="T6" s="157"/>
      <c r="U6" s="157"/>
      <c r="V6" s="157"/>
    </row>
    <row r="7" spans="1:22" ht="15.75" customHeight="1">
      <c r="A7" s="188" t="s">
        <v>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spans="1:22" ht="26.25" customHeight="1">
      <c r="A8" s="187" t="s">
        <v>162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</row>
    <row r="9" spans="1:21" ht="13.5" customHeight="1">
      <c r="A9" s="2" t="s">
        <v>163</v>
      </c>
      <c r="B9" s="2" t="s">
        <v>165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59" t="s">
        <v>164</v>
      </c>
      <c r="O9" s="159"/>
      <c r="P9" s="159"/>
      <c r="Q9" s="159" t="s">
        <v>166</v>
      </c>
      <c r="R9" s="159"/>
      <c r="S9" s="159"/>
      <c r="T9" s="159"/>
      <c r="U9" s="159"/>
    </row>
    <row r="10" ht="2.25" customHeight="1"/>
    <row r="11" spans="1:22" ht="16.5" customHeight="1">
      <c r="A11" s="180" t="s">
        <v>0</v>
      </c>
      <c r="B11" s="181" t="s">
        <v>29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3" t="s">
        <v>16</v>
      </c>
      <c r="V11" s="182" t="s">
        <v>62</v>
      </c>
    </row>
    <row r="12" spans="1:22" ht="28.5" customHeight="1">
      <c r="A12" s="180"/>
      <c r="B12" s="117" t="s">
        <v>51</v>
      </c>
      <c r="C12" s="117" t="s">
        <v>52</v>
      </c>
      <c r="D12" s="117" t="s">
        <v>53</v>
      </c>
      <c r="E12" s="117" t="s">
        <v>54</v>
      </c>
      <c r="F12" s="117" t="s">
        <v>55</v>
      </c>
      <c r="G12" s="117" t="s">
        <v>131</v>
      </c>
      <c r="H12" s="117" t="s">
        <v>56</v>
      </c>
      <c r="I12" s="117" t="s">
        <v>132</v>
      </c>
      <c r="J12" s="117" t="s">
        <v>57</v>
      </c>
      <c r="K12" s="117" t="s">
        <v>58</v>
      </c>
      <c r="L12" s="14" t="s">
        <v>59</v>
      </c>
      <c r="M12" s="14" t="s">
        <v>133</v>
      </c>
      <c r="N12" s="14" t="s">
        <v>134</v>
      </c>
      <c r="O12" s="14" t="s">
        <v>60</v>
      </c>
      <c r="P12" s="14" t="s">
        <v>135</v>
      </c>
      <c r="Q12" s="14" t="s">
        <v>61</v>
      </c>
      <c r="R12" s="14" t="s">
        <v>160</v>
      </c>
      <c r="S12" s="14" t="s">
        <v>161</v>
      </c>
      <c r="T12" s="14" t="s">
        <v>148</v>
      </c>
      <c r="U12" s="184"/>
      <c r="V12" s="182"/>
    </row>
    <row r="13" spans="1:22" ht="13.5" customHeight="1">
      <c r="A13" s="180"/>
      <c r="B13" s="20">
        <v>3</v>
      </c>
      <c r="C13" s="20">
        <v>3</v>
      </c>
      <c r="D13" s="20">
        <v>3</v>
      </c>
      <c r="E13" s="20">
        <v>3</v>
      </c>
      <c r="F13" s="20">
        <v>3</v>
      </c>
      <c r="G13" s="20">
        <v>3</v>
      </c>
      <c r="H13" s="20">
        <v>3</v>
      </c>
      <c r="I13" s="20">
        <v>2</v>
      </c>
      <c r="J13" s="20">
        <v>2</v>
      </c>
      <c r="K13" s="20">
        <v>1</v>
      </c>
      <c r="L13" s="20">
        <v>2</v>
      </c>
      <c r="M13" s="20">
        <v>1</v>
      </c>
      <c r="N13" s="20">
        <v>1</v>
      </c>
      <c r="O13" s="20">
        <v>2</v>
      </c>
      <c r="P13" s="20">
        <v>2</v>
      </c>
      <c r="Q13" s="20">
        <v>2</v>
      </c>
      <c r="R13" s="20">
        <v>3</v>
      </c>
      <c r="S13" s="20">
        <v>3</v>
      </c>
      <c r="T13" s="20">
        <v>2</v>
      </c>
      <c r="U13" s="185"/>
      <c r="V13" s="182"/>
    </row>
    <row r="14" spans="1:23" ht="24" customHeight="1">
      <c r="A14" s="106"/>
      <c r="B14" s="100">
        <v>7</v>
      </c>
      <c r="C14" s="100">
        <v>7.5</v>
      </c>
      <c r="D14" s="100">
        <v>10</v>
      </c>
      <c r="E14" s="100">
        <v>12.5</v>
      </c>
      <c r="F14" s="100">
        <v>14</v>
      </c>
      <c r="G14" s="100">
        <v>13</v>
      </c>
      <c r="H14" s="100">
        <v>12</v>
      </c>
      <c r="I14" s="100">
        <v>18</v>
      </c>
      <c r="J14" s="100">
        <v>4</v>
      </c>
      <c r="K14" s="100">
        <v>8</v>
      </c>
      <c r="L14" s="100">
        <v>10</v>
      </c>
      <c r="M14" s="100">
        <v>6.5</v>
      </c>
      <c r="N14" s="100">
        <v>4</v>
      </c>
      <c r="O14" s="100">
        <v>9</v>
      </c>
      <c r="P14" s="100">
        <v>5</v>
      </c>
      <c r="Q14" s="100">
        <v>8</v>
      </c>
      <c r="R14" s="100">
        <v>9</v>
      </c>
      <c r="S14" s="100">
        <v>11</v>
      </c>
      <c r="T14" s="100">
        <v>15</v>
      </c>
      <c r="U14" s="101">
        <f aca="true" t="shared" si="0" ref="U14:U27">(B14*$B$13+C14*$C$13+D14*$D$13+E14*$E$13+F14*$F$13+G14*$G$13+H14*$H$13+I14*$I$13+J14*$J$13+K14*$K$13+L14*$L$13+M14*$M$13+N14*$N$13+O14*$O$13+P14*$P$13+Q14*$Q$13+W14*$R$13+S14*$S$13+T14*$T$13)/SUM($B$13:$T$13)</f>
        <v>9.488636363636363</v>
      </c>
      <c r="V14" s="51"/>
      <c r="W14" s="120"/>
    </row>
    <row r="15" spans="1:23" ht="24" customHeight="1">
      <c r="A15" s="106"/>
      <c r="B15" s="100">
        <v>6</v>
      </c>
      <c r="C15" s="100">
        <v>0</v>
      </c>
      <c r="D15" s="100">
        <v>15</v>
      </c>
      <c r="E15" s="100">
        <v>14</v>
      </c>
      <c r="F15" s="100">
        <v>4</v>
      </c>
      <c r="G15" s="100">
        <v>13</v>
      </c>
      <c r="H15" s="100">
        <v>12</v>
      </c>
      <c r="I15" s="100">
        <v>18</v>
      </c>
      <c r="J15" s="100">
        <v>15</v>
      </c>
      <c r="K15" s="100">
        <v>8.5</v>
      </c>
      <c r="L15" s="100">
        <v>10</v>
      </c>
      <c r="M15" s="100">
        <v>5</v>
      </c>
      <c r="N15" s="100">
        <v>6</v>
      </c>
      <c r="O15" s="100">
        <v>10</v>
      </c>
      <c r="P15" s="100">
        <v>12</v>
      </c>
      <c r="Q15" s="100">
        <v>15</v>
      </c>
      <c r="R15" s="100">
        <v>6</v>
      </c>
      <c r="S15" s="100">
        <v>11</v>
      </c>
      <c r="T15" s="100">
        <v>15</v>
      </c>
      <c r="U15" s="101">
        <f t="shared" si="0"/>
        <v>9.875</v>
      </c>
      <c r="V15" s="51"/>
      <c r="W15" s="120"/>
    </row>
    <row r="16" spans="1:23" ht="24" customHeight="1">
      <c r="A16" s="106"/>
      <c r="B16" s="100">
        <v>8</v>
      </c>
      <c r="C16" s="100">
        <v>2</v>
      </c>
      <c r="D16" s="100">
        <v>17</v>
      </c>
      <c r="E16" s="100">
        <v>10.5</v>
      </c>
      <c r="F16" s="100">
        <v>0</v>
      </c>
      <c r="G16" s="100">
        <v>13</v>
      </c>
      <c r="H16" s="100">
        <v>16</v>
      </c>
      <c r="I16" s="100">
        <v>18</v>
      </c>
      <c r="J16" s="100">
        <v>4</v>
      </c>
      <c r="K16" s="100">
        <v>10</v>
      </c>
      <c r="L16" s="100">
        <v>10</v>
      </c>
      <c r="M16" s="100">
        <v>3.5</v>
      </c>
      <c r="N16" s="100">
        <v>5.5</v>
      </c>
      <c r="O16" s="100">
        <v>9</v>
      </c>
      <c r="P16" s="100">
        <v>14</v>
      </c>
      <c r="Q16" s="100">
        <v>8</v>
      </c>
      <c r="R16" s="100">
        <v>0</v>
      </c>
      <c r="S16" s="100">
        <v>8</v>
      </c>
      <c r="T16" s="100">
        <v>15</v>
      </c>
      <c r="U16" s="101">
        <f t="shared" si="0"/>
        <v>9.056818181818182</v>
      </c>
      <c r="V16" s="51"/>
      <c r="W16" s="120"/>
    </row>
    <row r="17" spans="1:23" ht="24" customHeight="1">
      <c r="A17" s="106"/>
      <c r="B17" s="100">
        <v>8</v>
      </c>
      <c r="C17" s="100">
        <v>15</v>
      </c>
      <c r="D17" s="100">
        <v>14</v>
      </c>
      <c r="E17" s="100">
        <v>16</v>
      </c>
      <c r="F17" s="100">
        <v>2</v>
      </c>
      <c r="G17" s="100">
        <v>14</v>
      </c>
      <c r="H17" s="100">
        <v>16</v>
      </c>
      <c r="I17" s="100">
        <v>18</v>
      </c>
      <c r="J17" s="100">
        <v>1</v>
      </c>
      <c r="K17" s="100">
        <v>8.5</v>
      </c>
      <c r="L17" s="100">
        <v>10</v>
      </c>
      <c r="M17" s="100">
        <v>5</v>
      </c>
      <c r="N17" s="100">
        <v>4</v>
      </c>
      <c r="O17" s="100">
        <v>10</v>
      </c>
      <c r="P17" s="100">
        <v>13</v>
      </c>
      <c r="Q17" s="100">
        <v>13</v>
      </c>
      <c r="R17" s="100">
        <v>12</v>
      </c>
      <c r="S17" s="100">
        <v>13</v>
      </c>
      <c r="T17" s="100">
        <v>16</v>
      </c>
      <c r="U17" s="101">
        <f t="shared" si="0"/>
        <v>10.761363636363637</v>
      </c>
      <c r="V17" s="51"/>
      <c r="W17" s="120"/>
    </row>
    <row r="18" spans="1:23" ht="24" customHeight="1">
      <c r="A18" s="106"/>
      <c r="B18" s="100">
        <v>12</v>
      </c>
      <c r="C18" s="100">
        <v>0</v>
      </c>
      <c r="D18" s="100">
        <v>12</v>
      </c>
      <c r="E18" s="100">
        <v>16.5</v>
      </c>
      <c r="F18" s="100">
        <v>1</v>
      </c>
      <c r="G18" s="100">
        <v>12</v>
      </c>
      <c r="H18" s="100">
        <v>16</v>
      </c>
      <c r="I18" s="100">
        <v>18</v>
      </c>
      <c r="J18" s="100">
        <v>0</v>
      </c>
      <c r="K18" s="100">
        <v>13.5</v>
      </c>
      <c r="L18" s="100">
        <v>10</v>
      </c>
      <c r="M18" s="100">
        <v>5</v>
      </c>
      <c r="N18" s="100">
        <v>6</v>
      </c>
      <c r="O18" s="100">
        <v>11</v>
      </c>
      <c r="P18" s="100">
        <v>11</v>
      </c>
      <c r="Q18" s="100">
        <v>14</v>
      </c>
      <c r="R18" s="100">
        <v>12</v>
      </c>
      <c r="S18" s="100">
        <v>11</v>
      </c>
      <c r="T18" s="100">
        <v>16</v>
      </c>
      <c r="U18" s="101">
        <f t="shared" si="0"/>
        <v>9.681818181818182</v>
      </c>
      <c r="V18" s="66"/>
      <c r="W18" s="120"/>
    </row>
    <row r="19" spans="1:23" ht="24" customHeight="1">
      <c r="A19" s="106"/>
      <c r="B19" s="100">
        <v>10</v>
      </c>
      <c r="C19" s="100">
        <v>5.5</v>
      </c>
      <c r="D19" s="100">
        <v>12</v>
      </c>
      <c r="E19" s="100">
        <v>10.5</v>
      </c>
      <c r="F19" s="100">
        <v>0</v>
      </c>
      <c r="G19" s="100">
        <v>10</v>
      </c>
      <c r="H19" s="100">
        <v>13</v>
      </c>
      <c r="I19" s="100">
        <v>18</v>
      </c>
      <c r="J19" s="100">
        <v>0</v>
      </c>
      <c r="K19" s="100">
        <v>11</v>
      </c>
      <c r="L19" s="100">
        <v>10</v>
      </c>
      <c r="M19" s="100">
        <v>2</v>
      </c>
      <c r="N19" s="100">
        <v>4</v>
      </c>
      <c r="O19" s="100">
        <v>12</v>
      </c>
      <c r="P19" s="100">
        <v>13</v>
      </c>
      <c r="Q19" s="100">
        <v>12</v>
      </c>
      <c r="R19" s="100">
        <v>12</v>
      </c>
      <c r="S19" s="100">
        <v>11</v>
      </c>
      <c r="T19" s="100">
        <v>16</v>
      </c>
      <c r="U19" s="101">
        <f t="shared" si="0"/>
        <v>8.977272727272727</v>
      </c>
      <c r="V19" s="51"/>
      <c r="W19" s="120"/>
    </row>
    <row r="20" spans="1:23" ht="24" customHeight="1">
      <c r="A20" s="106"/>
      <c r="B20" s="128">
        <v>14</v>
      </c>
      <c r="C20" s="128">
        <v>11</v>
      </c>
      <c r="D20" s="128">
        <v>18</v>
      </c>
      <c r="E20" s="128">
        <v>16.5</v>
      </c>
      <c r="F20" s="128">
        <v>14</v>
      </c>
      <c r="G20" s="128">
        <v>14</v>
      </c>
      <c r="H20" s="128">
        <v>16</v>
      </c>
      <c r="I20" s="128">
        <v>18</v>
      </c>
      <c r="J20" s="128">
        <v>0</v>
      </c>
      <c r="K20" s="128">
        <v>16</v>
      </c>
      <c r="L20" s="128">
        <v>10</v>
      </c>
      <c r="M20" s="128">
        <v>7</v>
      </c>
      <c r="N20" s="128">
        <v>6.5</v>
      </c>
      <c r="O20" s="128">
        <v>14.5</v>
      </c>
      <c r="P20" s="128">
        <v>12</v>
      </c>
      <c r="Q20" s="128">
        <v>15</v>
      </c>
      <c r="R20" s="128">
        <v>12</v>
      </c>
      <c r="S20" s="128">
        <v>15</v>
      </c>
      <c r="T20" s="128">
        <v>18</v>
      </c>
      <c r="U20" s="129">
        <f t="shared" si="0"/>
        <v>12.727272727272727</v>
      </c>
      <c r="V20" s="51"/>
      <c r="W20" s="120"/>
    </row>
    <row r="21" spans="1:23" ht="24" customHeight="1">
      <c r="A21" s="106"/>
      <c r="B21" s="100">
        <v>8</v>
      </c>
      <c r="C21" s="100">
        <v>0</v>
      </c>
      <c r="D21" s="100">
        <v>16</v>
      </c>
      <c r="E21" s="100">
        <v>10.5</v>
      </c>
      <c r="F21" s="100">
        <v>0</v>
      </c>
      <c r="G21" s="100">
        <v>10</v>
      </c>
      <c r="H21" s="100">
        <v>14</v>
      </c>
      <c r="I21" s="100">
        <v>18</v>
      </c>
      <c r="J21" s="100">
        <v>2</v>
      </c>
      <c r="K21" s="100">
        <v>6</v>
      </c>
      <c r="L21" s="100">
        <v>8</v>
      </c>
      <c r="M21" s="100">
        <v>3.5</v>
      </c>
      <c r="N21" s="100">
        <v>7</v>
      </c>
      <c r="O21" s="100">
        <v>12</v>
      </c>
      <c r="P21" s="100">
        <v>13</v>
      </c>
      <c r="Q21" s="100">
        <v>14</v>
      </c>
      <c r="R21" s="100">
        <v>9</v>
      </c>
      <c r="S21" s="100">
        <v>11</v>
      </c>
      <c r="T21" s="100">
        <v>14</v>
      </c>
      <c r="U21" s="101">
        <f t="shared" si="0"/>
        <v>8.795454545454545</v>
      </c>
      <c r="V21" s="51"/>
      <c r="W21" s="120"/>
    </row>
    <row r="22" spans="1:23" ht="24" customHeight="1">
      <c r="A22" s="106"/>
      <c r="B22" s="100">
        <v>13</v>
      </c>
      <c r="C22" s="100">
        <v>3</v>
      </c>
      <c r="D22" s="100">
        <v>16</v>
      </c>
      <c r="E22" s="100">
        <v>15</v>
      </c>
      <c r="F22" s="100">
        <v>5</v>
      </c>
      <c r="G22" s="100">
        <v>14</v>
      </c>
      <c r="H22" s="100">
        <v>16</v>
      </c>
      <c r="I22" s="100">
        <v>16</v>
      </c>
      <c r="J22" s="100">
        <v>0</v>
      </c>
      <c r="K22" s="100">
        <v>13.5</v>
      </c>
      <c r="L22" s="100">
        <v>10</v>
      </c>
      <c r="M22" s="100">
        <v>4</v>
      </c>
      <c r="N22" s="100">
        <v>5.5</v>
      </c>
      <c r="O22" s="100">
        <v>12</v>
      </c>
      <c r="P22" s="100">
        <v>10</v>
      </c>
      <c r="Q22" s="100">
        <v>15</v>
      </c>
      <c r="R22" s="100">
        <v>10</v>
      </c>
      <c r="S22" s="100">
        <v>12</v>
      </c>
      <c r="T22" s="100">
        <v>16</v>
      </c>
      <c r="U22" s="101">
        <f t="shared" si="0"/>
        <v>10.522727272727273</v>
      </c>
      <c r="V22" s="51"/>
      <c r="W22" s="120"/>
    </row>
    <row r="23" spans="1:23" ht="24" customHeight="1">
      <c r="A23" s="106"/>
      <c r="B23" s="100">
        <v>6</v>
      </c>
      <c r="C23" s="100">
        <v>0</v>
      </c>
      <c r="D23" s="100">
        <v>18</v>
      </c>
      <c r="E23" s="100">
        <v>11</v>
      </c>
      <c r="F23" s="100">
        <v>0</v>
      </c>
      <c r="G23" s="100">
        <v>10</v>
      </c>
      <c r="H23" s="100">
        <v>12</v>
      </c>
      <c r="I23" s="100">
        <v>18</v>
      </c>
      <c r="J23" s="100">
        <v>0</v>
      </c>
      <c r="K23" s="100">
        <v>13.5</v>
      </c>
      <c r="L23" s="100">
        <v>10</v>
      </c>
      <c r="M23" s="100">
        <v>5</v>
      </c>
      <c r="N23" s="100">
        <v>7</v>
      </c>
      <c r="O23" s="100">
        <v>12</v>
      </c>
      <c r="P23" s="100">
        <v>10</v>
      </c>
      <c r="Q23" s="100">
        <v>11</v>
      </c>
      <c r="R23" s="100">
        <v>10</v>
      </c>
      <c r="S23" s="100">
        <v>11</v>
      </c>
      <c r="T23" s="100">
        <v>14</v>
      </c>
      <c r="U23" s="101">
        <f t="shared" si="0"/>
        <v>8.625</v>
      </c>
      <c r="V23" s="51"/>
      <c r="W23" s="120"/>
    </row>
    <row r="24" spans="1:23" ht="24" customHeight="1">
      <c r="A24" s="106"/>
      <c r="B24" s="100">
        <v>16</v>
      </c>
      <c r="C24" s="100">
        <v>7</v>
      </c>
      <c r="D24" s="100">
        <v>18</v>
      </c>
      <c r="E24" s="100">
        <v>16.5</v>
      </c>
      <c r="F24" s="100">
        <v>12</v>
      </c>
      <c r="G24" s="100">
        <v>12</v>
      </c>
      <c r="H24" s="100">
        <v>14</v>
      </c>
      <c r="I24" s="100">
        <v>18</v>
      </c>
      <c r="J24" s="100">
        <v>0</v>
      </c>
      <c r="K24" s="100">
        <v>13.5</v>
      </c>
      <c r="L24" s="100">
        <v>10</v>
      </c>
      <c r="M24" s="100">
        <v>5</v>
      </c>
      <c r="N24" s="100">
        <v>6</v>
      </c>
      <c r="O24" s="100">
        <v>12</v>
      </c>
      <c r="P24" s="100">
        <v>11</v>
      </c>
      <c r="Q24" s="100">
        <v>13</v>
      </c>
      <c r="R24" s="100">
        <v>13</v>
      </c>
      <c r="S24" s="100">
        <v>15</v>
      </c>
      <c r="T24" s="100">
        <v>16</v>
      </c>
      <c r="U24" s="101">
        <f t="shared" si="0"/>
        <v>11.727272727272727</v>
      </c>
      <c r="V24" s="51"/>
      <c r="W24" s="120"/>
    </row>
    <row r="25" spans="1:23" ht="24" customHeight="1">
      <c r="A25" s="106"/>
      <c r="B25" s="100">
        <v>6</v>
      </c>
      <c r="C25" s="100">
        <v>0</v>
      </c>
      <c r="D25" s="100">
        <v>12</v>
      </c>
      <c r="E25" s="100">
        <v>10.5</v>
      </c>
      <c r="F25" s="100">
        <v>0</v>
      </c>
      <c r="G25" s="100">
        <v>13</v>
      </c>
      <c r="H25" s="100">
        <v>16</v>
      </c>
      <c r="I25" s="100">
        <v>18</v>
      </c>
      <c r="J25" s="100">
        <v>0</v>
      </c>
      <c r="K25" s="100">
        <v>8.5</v>
      </c>
      <c r="L25" s="100">
        <v>10</v>
      </c>
      <c r="M25" s="100">
        <v>5</v>
      </c>
      <c r="N25" s="100">
        <v>8</v>
      </c>
      <c r="O25" s="100">
        <v>10</v>
      </c>
      <c r="P25" s="100">
        <v>10</v>
      </c>
      <c r="Q25" s="100">
        <v>14</v>
      </c>
      <c r="R25" s="100">
        <v>12</v>
      </c>
      <c r="S25" s="100">
        <v>11</v>
      </c>
      <c r="T25" s="100">
        <v>15</v>
      </c>
      <c r="U25" s="101">
        <f t="shared" si="0"/>
        <v>8.659090909090908</v>
      </c>
      <c r="V25" s="51"/>
      <c r="W25" s="120"/>
    </row>
    <row r="26" spans="1:23" ht="24" customHeight="1">
      <c r="A26" s="106"/>
      <c r="B26" s="100">
        <v>12</v>
      </c>
      <c r="C26" s="100">
        <v>8</v>
      </c>
      <c r="D26" s="100">
        <v>18</v>
      </c>
      <c r="E26" s="100">
        <v>10.5</v>
      </c>
      <c r="F26" s="100">
        <v>6</v>
      </c>
      <c r="G26" s="100">
        <v>12</v>
      </c>
      <c r="H26" s="100">
        <v>16</v>
      </c>
      <c r="I26" s="100">
        <v>18</v>
      </c>
      <c r="J26" s="100">
        <v>2</v>
      </c>
      <c r="K26" s="100">
        <v>12.5</v>
      </c>
      <c r="L26" s="100">
        <v>10</v>
      </c>
      <c r="M26" s="100">
        <v>3</v>
      </c>
      <c r="N26" s="100">
        <v>5</v>
      </c>
      <c r="O26" s="100">
        <v>12</v>
      </c>
      <c r="P26" s="100">
        <v>13</v>
      </c>
      <c r="Q26" s="100">
        <v>14</v>
      </c>
      <c r="R26" s="100">
        <v>9</v>
      </c>
      <c r="S26" s="100">
        <v>10</v>
      </c>
      <c r="T26" s="100">
        <v>15</v>
      </c>
      <c r="U26" s="101">
        <f t="shared" si="0"/>
        <v>10.590909090909092</v>
      </c>
      <c r="V26" s="51"/>
      <c r="W26" s="120"/>
    </row>
    <row r="27" spans="1:23" ht="24" customHeight="1">
      <c r="A27" s="106"/>
      <c r="B27" s="100">
        <v>12</v>
      </c>
      <c r="C27" s="100">
        <v>13.5</v>
      </c>
      <c r="D27" s="100">
        <v>18</v>
      </c>
      <c r="E27" s="100">
        <v>16.5</v>
      </c>
      <c r="F27" s="100">
        <v>2</v>
      </c>
      <c r="G27" s="100">
        <v>13</v>
      </c>
      <c r="H27" s="100">
        <v>16</v>
      </c>
      <c r="I27" s="100">
        <v>18</v>
      </c>
      <c r="J27" s="100">
        <v>6</v>
      </c>
      <c r="K27" s="100">
        <v>6</v>
      </c>
      <c r="L27" s="100">
        <v>20</v>
      </c>
      <c r="M27" s="100">
        <v>11</v>
      </c>
      <c r="N27" s="100">
        <v>6.5</v>
      </c>
      <c r="O27" s="100">
        <v>11</v>
      </c>
      <c r="P27" s="100">
        <v>10.5</v>
      </c>
      <c r="Q27" s="100">
        <v>15</v>
      </c>
      <c r="R27" s="100">
        <v>12</v>
      </c>
      <c r="S27" s="100">
        <v>15</v>
      </c>
      <c r="T27" s="100">
        <v>16</v>
      </c>
      <c r="U27" s="101">
        <f t="shared" si="0"/>
        <v>12.147727272727273</v>
      </c>
      <c r="V27" s="51"/>
      <c r="W27" s="120"/>
    </row>
    <row r="28" spans="1:23" ht="24" customHeight="1">
      <c r="A28" s="118" t="s">
        <v>136</v>
      </c>
      <c r="B28" s="73">
        <f aca="true" t="shared" si="1" ref="B28:U28">AVERAGE(B24:B27)</f>
        <v>11.5</v>
      </c>
      <c r="C28" s="73">
        <f t="shared" si="1"/>
        <v>7.125</v>
      </c>
      <c r="D28" s="73">
        <f t="shared" si="1"/>
        <v>16.5</v>
      </c>
      <c r="E28" s="73">
        <f t="shared" si="1"/>
        <v>13.5</v>
      </c>
      <c r="F28" s="73">
        <f t="shared" si="1"/>
        <v>5</v>
      </c>
      <c r="G28" s="73">
        <f t="shared" si="1"/>
        <v>12.5</v>
      </c>
      <c r="H28" s="73">
        <f t="shared" si="1"/>
        <v>15.5</v>
      </c>
      <c r="I28" s="73">
        <f t="shared" si="1"/>
        <v>18</v>
      </c>
      <c r="J28" s="73">
        <f t="shared" si="1"/>
        <v>2</v>
      </c>
      <c r="K28" s="73">
        <f t="shared" si="1"/>
        <v>10.125</v>
      </c>
      <c r="L28" s="73">
        <f t="shared" si="1"/>
        <v>12.5</v>
      </c>
      <c r="M28" s="73">
        <f t="shared" si="1"/>
        <v>6</v>
      </c>
      <c r="N28" s="73">
        <f t="shared" si="1"/>
        <v>6.375</v>
      </c>
      <c r="O28" s="73">
        <f t="shared" si="1"/>
        <v>11.25</v>
      </c>
      <c r="P28" s="73">
        <f t="shared" si="1"/>
        <v>11.125</v>
      </c>
      <c r="Q28" s="73">
        <f t="shared" si="1"/>
        <v>14</v>
      </c>
      <c r="R28" s="73">
        <f t="shared" si="1"/>
        <v>11.5</v>
      </c>
      <c r="S28" s="73">
        <f t="shared" si="1"/>
        <v>12.75</v>
      </c>
      <c r="T28" s="73">
        <f t="shared" si="1"/>
        <v>15.5</v>
      </c>
      <c r="U28" s="42">
        <f t="shared" si="1"/>
        <v>10.78125</v>
      </c>
      <c r="V28" s="51"/>
      <c r="W28" s="15"/>
    </row>
    <row r="29" ht="15" customHeight="1" thickBot="1"/>
    <row r="30" spans="1:22" ht="15" customHeight="1" thickBot="1">
      <c r="A30" s="179"/>
      <c r="B30" s="179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</row>
    <row r="31" spans="1:22" ht="15" customHeight="1" thickBot="1">
      <c r="A31" s="178" t="s">
        <v>77</v>
      </c>
      <c r="B31" s="178"/>
      <c r="C31" s="153" t="s">
        <v>151</v>
      </c>
      <c r="D31" s="153"/>
      <c r="E31" s="153"/>
      <c r="F31" s="153"/>
      <c r="G31" s="153"/>
      <c r="H31" s="153" t="s">
        <v>149</v>
      </c>
      <c r="I31" s="153"/>
      <c r="J31" s="153"/>
      <c r="K31" s="153"/>
      <c r="L31" s="153"/>
      <c r="M31" s="153" t="s">
        <v>150</v>
      </c>
      <c r="N31" s="153"/>
      <c r="O31" s="153"/>
      <c r="P31" s="153"/>
      <c r="Q31" s="153"/>
      <c r="R31" s="153" t="s">
        <v>150</v>
      </c>
      <c r="S31" s="153"/>
      <c r="T31" s="153"/>
      <c r="U31" s="153"/>
      <c r="V31" s="153"/>
    </row>
    <row r="32" spans="1:22" ht="15" customHeight="1" thickBot="1">
      <c r="A32" s="178"/>
      <c r="B32" s="178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</row>
    <row r="33" spans="1:22" ht="15" customHeight="1" thickBot="1">
      <c r="A33" s="178"/>
      <c r="B33" s="178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</row>
    <row r="34" spans="1:22" ht="15" customHeight="1" thickBot="1">
      <c r="A34" s="178"/>
      <c r="B34" s="178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22" ht="15" customHeight="1" thickBot="1">
      <c r="A35" s="178"/>
      <c r="B35" s="178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</row>
    <row r="36" spans="1:22" ht="33" customHeight="1" thickBot="1">
      <c r="A36" s="178"/>
      <c r="B36" s="178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</row>
  </sheetData>
  <sheetProtection/>
  <mergeCells count="29">
    <mergeCell ref="A11:A13"/>
    <mergeCell ref="B11:T11"/>
    <mergeCell ref="V11:V13"/>
    <mergeCell ref="U11:U13"/>
    <mergeCell ref="A1:A2"/>
    <mergeCell ref="A8:V8"/>
    <mergeCell ref="A7:V7"/>
    <mergeCell ref="B1:T1"/>
    <mergeCell ref="U1:V1"/>
    <mergeCell ref="N9:P9"/>
    <mergeCell ref="A32:B36"/>
    <mergeCell ref="R30:V30"/>
    <mergeCell ref="R32:V36"/>
    <mergeCell ref="M32:Q36"/>
    <mergeCell ref="H32:L36"/>
    <mergeCell ref="C32:G36"/>
    <mergeCell ref="M30:Q30"/>
    <mergeCell ref="A31:B31"/>
    <mergeCell ref="R31:V31"/>
    <mergeCell ref="A30:B30"/>
    <mergeCell ref="H31:L31"/>
    <mergeCell ref="M31:Q31"/>
    <mergeCell ref="C31:G31"/>
    <mergeCell ref="U2:V2"/>
    <mergeCell ref="B2:T2"/>
    <mergeCell ref="P6:V6"/>
    <mergeCell ref="C30:G30"/>
    <mergeCell ref="H30:L30"/>
    <mergeCell ref="Q9:U9"/>
  </mergeCells>
  <printOptions horizontalCentered="1"/>
  <pageMargins left="0" right="0" top="0" bottom="0" header="0.15748031496062992" footer="0.11811023622047245"/>
  <pageSetup horizontalDpi="600" verticalDpi="600" orientation="landscape" paperSize="9" scale="80" r:id="rId3"/>
  <legacyDrawing r:id="rId2"/>
  <oleObjects>
    <oleObject progId="PBrush" shapeId="359787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zoomScalePageLayoutView="0" workbookViewId="0" topLeftCell="A1">
      <selection activeCell="L29" sqref="L29:M29"/>
    </sheetView>
  </sheetViews>
  <sheetFormatPr defaultColWidth="11.421875" defaultRowHeight="12.75"/>
  <cols>
    <col min="1" max="1" width="36.57421875" style="0" customWidth="1"/>
    <col min="2" max="2" width="8.00390625" style="30" customWidth="1"/>
    <col min="3" max="4" width="7.421875" style="30" customWidth="1"/>
    <col min="5" max="5" width="9.140625" style="30" customWidth="1"/>
    <col min="6" max="6" width="10.8515625" style="30" customWidth="1"/>
    <col min="7" max="7" width="7.421875" style="30" customWidth="1"/>
    <col min="8" max="8" width="9.57421875" style="30" customWidth="1"/>
    <col min="9" max="9" width="6.57421875" style="30" customWidth="1"/>
    <col min="10" max="10" width="13.421875" style="30" customWidth="1"/>
    <col min="11" max="11" width="7.421875" style="30" customWidth="1"/>
    <col min="12" max="12" width="12.7109375" style="0" customWidth="1"/>
    <col min="13" max="13" width="19.7109375" style="0" customWidth="1"/>
  </cols>
  <sheetData>
    <row r="1" spans="1:13" ht="12.75">
      <c r="A1" s="200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 t="s">
        <v>188</v>
      </c>
      <c r="M1" s="196"/>
    </row>
    <row r="2" spans="1:13" ht="10.5" customHeight="1">
      <c r="A2" s="200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 t="s">
        <v>189</v>
      </c>
      <c r="M2" s="196"/>
    </row>
    <row r="3" spans="1:13" ht="10.5" customHeight="1">
      <c r="A3" s="200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7:13" ht="15.75" customHeight="1">
      <c r="G4" s="201" t="s">
        <v>181</v>
      </c>
      <c r="H4" s="201"/>
      <c r="I4" s="201"/>
      <c r="J4" s="201"/>
      <c r="K4" s="201"/>
      <c r="L4" s="201"/>
      <c r="M4" s="201"/>
    </row>
    <row r="5" spans="1:17" ht="20.25" customHeight="1">
      <c r="A5" s="188" t="s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1"/>
      <c r="O5" s="31"/>
      <c r="P5" s="31"/>
      <c r="Q5" s="31"/>
    </row>
    <row r="6" spans="1:17" ht="20.25" customHeight="1">
      <c r="A6" s="202" t="s">
        <v>167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31"/>
      <c r="O6" s="31"/>
      <c r="P6" s="31"/>
      <c r="Q6" s="31"/>
    </row>
    <row r="7" spans="1:14" ht="20.25" customHeight="1">
      <c r="A7" s="2" t="s">
        <v>163</v>
      </c>
      <c r="B7" s="2" t="s">
        <v>165</v>
      </c>
      <c r="C7" s="2"/>
      <c r="D7" s="2"/>
      <c r="E7" s="2"/>
      <c r="F7" s="2"/>
      <c r="G7" s="159" t="s">
        <v>164</v>
      </c>
      <c r="H7" s="159"/>
      <c r="I7" s="159"/>
      <c r="J7" s="159" t="s">
        <v>166</v>
      </c>
      <c r="K7" s="159"/>
      <c r="L7" s="159"/>
      <c r="M7" s="159"/>
      <c r="N7" s="85"/>
    </row>
    <row r="8" spans="1:13" ht="15.75">
      <c r="A8" s="204" t="s">
        <v>114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76.5" customHeight="1">
      <c r="A9" s="180" t="s">
        <v>0</v>
      </c>
      <c r="B9" s="32" t="s">
        <v>115</v>
      </c>
      <c r="C9" s="32" t="s">
        <v>116</v>
      </c>
      <c r="D9" s="32" t="s">
        <v>117</v>
      </c>
      <c r="E9" s="32" t="s">
        <v>118</v>
      </c>
      <c r="F9" s="32" t="s">
        <v>119</v>
      </c>
      <c r="G9" s="32" t="s">
        <v>120</v>
      </c>
      <c r="H9" s="32" t="s">
        <v>121</v>
      </c>
      <c r="I9" s="32" t="s">
        <v>122</v>
      </c>
      <c r="J9" s="32" t="s">
        <v>123</v>
      </c>
      <c r="K9" s="32" t="s">
        <v>124</v>
      </c>
      <c r="L9" s="203" t="s">
        <v>125</v>
      </c>
      <c r="M9" s="182" t="s">
        <v>126</v>
      </c>
    </row>
    <row r="10" spans="1:13" ht="12.75" customHeight="1">
      <c r="A10" s="180"/>
      <c r="B10" s="33">
        <v>3</v>
      </c>
      <c r="C10" s="33">
        <v>2</v>
      </c>
      <c r="D10" s="33">
        <v>2</v>
      </c>
      <c r="E10" s="33">
        <v>1</v>
      </c>
      <c r="F10" s="33">
        <v>1</v>
      </c>
      <c r="G10" s="33">
        <v>1</v>
      </c>
      <c r="H10" s="33">
        <v>3</v>
      </c>
      <c r="I10" s="33">
        <v>2</v>
      </c>
      <c r="J10" s="33">
        <v>2</v>
      </c>
      <c r="K10" s="33">
        <v>1</v>
      </c>
      <c r="L10" s="203"/>
      <c r="M10" s="182"/>
    </row>
    <row r="11" spans="1:16" ht="19.5" customHeight="1">
      <c r="A11" s="106"/>
      <c r="B11" s="125">
        <v>15</v>
      </c>
      <c r="C11" s="125">
        <v>14</v>
      </c>
      <c r="D11" s="125">
        <v>13</v>
      </c>
      <c r="E11" s="125">
        <v>13</v>
      </c>
      <c r="F11" s="125">
        <v>12</v>
      </c>
      <c r="G11" s="125">
        <v>12</v>
      </c>
      <c r="H11" s="125">
        <v>12</v>
      </c>
      <c r="I11" s="125">
        <v>12</v>
      </c>
      <c r="J11" s="125">
        <v>11.5</v>
      </c>
      <c r="K11" s="125">
        <v>11.5</v>
      </c>
      <c r="L11" s="126">
        <f>(B11*$B$10+C11*$C$10+D11*$D$10+E11*$E$10+F11*$F$10+G11*$G$10+H11*$H$10+I11*$I$10+J11*$J$10+K11*$K$10)/SUM($B$10:$K$10)</f>
        <v>12.805555555555555</v>
      </c>
      <c r="M11" s="51" t="str">
        <f>IF(L11&lt;10,"Médiocre",IF(L11&lt;=12,"Passable",IF(L11&lt;=14,"A Bien",IF(L11&lt;=16,"Bien","T. Bien"))))</f>
        <v>A Bien</v>
      </c>
      <c r="O11" s="9"/>
      <c r="P11" s="9"/>
    </row>
    <row r="12" spans="1:16" ht="19.5" customHeight="1">
      <c r="A12" s="106"/>
      <c r="B12" s="125">
        <v>15</v>
      </c>
      <c r="C12" s="125">
        <v>15</v>
      </c>
      <c r="D12" s="125">
        <v>14.5</v>
      </c>
      <c r="E12" s="125">
        <v>15</v>
      </c>
      <c r="F12" s="125">
        <v>15</v>
      </c>
      <c r="G12" s="125">
        <v>13</v>
      </c>
      <c r="H12" s="125">
        <v>13</v>
      </c>
      <c r="I12" s="125">
        <v>13.5</v>
      </c>
      <c r="J12" s="125">
        <v>12</v>
      </c>
      <c r="K12" s="125">
        <v>13</v>
      </c>
      <c r="L12" s="127">
        <f aca="true" t="shared" si="0" ref="L12:L24">(B12*$B$10+C12*$C$10+D12*$D$10+E12*$E$10+F12*$F$10+G12*$G$10+H12*$H$10+I12*$I$10+J12*$J$10+K12*$K$10)/SUM($B$10:$K$10)</f>
        <v>13.88888888888889</v>
      </c>
      <c r="M12" s="51" t="str">
        <f aca="true" t="shared" si="1" ref="M12:M24">IF(L12&lt;10,"Médiocre",IF(L12&lt;=12,"Passable",IF(L12&lt;=14,"A Bien",IF(L12&lt;=16,"Bien","T. Bien"))))</f>
        <v>A Bien</v>
      </c>
      <c r="O12" s="9"/>
      <c r="P12" s="9"/>
    </row>
    <row r="13" spans="1:16" ht="19.5" customHeight="1">
      <c r="A13" s="106"/>
      <c r="B13" s="125">
        <v>15</v>
      </c>
      <c r="C13" s="125">
        <v>15</v>
      </c>
      <c r="D13" s="125">
        <v>14.5</v>
      </c>
      <c r="E13" s="125">
        <v>15</v>
      </c>
      <c r="F13" s="125">
        <v>8</v>
      </c>
      <c r="G13" s="125">
        <v>8</v>
      </c>
      <c r="H13" s="125">
        <v>8</v>
      </c>
      <c r="I13" s="125">
        <v>8.5</v>
      </c>
      <c r="J13" s="125">
        <v>9</v>
      </c>
      <c r="K13" s="125">
        <v>10</v>
      </c>
      <c r="L13" s="127">
        <f t="shared" si="0"/>
        <v>11.333333333333334</v>
      </c>
      <c r="M13" s="51" t="str">
        <f t="shared" si="1"/>
        <v>Passable</v>
      </c>
      <c r="O13" s="9"/>
      <c r="P13" s="9"/>
    </row>
    <row r="14" spans="1:16" ht="19.5" customHeight="1">
      <c r="A14" s="106"/>
      <c r="B14" s="125">
        <v>15</v>
      </c>
      <c r="C14" s="125">
        <v>15</v>
      </c>
      <c r="D14" s="125">
        <v>14.5</v>
      </c>
      <c r="E14" s="125">
        <v>15</v>
      </c>
      <c r="F14" s="125">
        <v>15</v>
      </c>
      <c r="G14" s="125">
        <v>13</v>
      </c>
      <c r="H14" s="125">
        <v>13</v>
      </c>
      <c r="I14" s="125">
        <v>15</v>
      </c>
      <c r="J14" s="125">
        <v>12</v>
      </c>
      <c r="K14" s="125">
        <v>14</v>
      </c>
      <c r="L14" s="127">
        <f t="shared" si="0"/>
        <v>14.11111111111111</v>
      </c>
      <c r="M14" s="51" t="str">
        <f t="shared" si="1"/>
        <v>Bien</v>
      </c>
      <c r="O14" s="9"/>
      <c r="P14" s="9"/>
    </row>
    <row r="15" spans="1:16" ht="19.5" customHeight="1">
      <c r="A15" s="106"/>
      <c r="B15" s="125">
        <v>15</v>
      </c>
      <c r="C15" s="125">
        <v>15</v>
      </c>
      <c r="D15" s="125">
        <v>14.5</v>
      </c>
      <c r="E15" s="125">
        <v>15</v>
      </c>
      <c r="F15" s="125">
        <v>11</v>
      </c>
      <c r="G15" s="125">
        <v>11.5</v>
      </c>
      <c r="H15" s="125">
        <v>11</v>
      </c>
      <c r="I15" s="125">
        <v>11.5</v>
      </c>
      <c r="J15" s="125">
        <v>11</v>
      </c>
      <c r="K15" s="125">
        <v>11</v>
      </c>
      <c r="L15" s="127">
        <f t="shared" si="0"/>
        <v>12.805555555555555</v>
      </c>
      <c r="M15" s="51" t="str">
        <f t="shared" si="1"/>
        <v>A Bien</v>
      </c>
      <c r="O15" s="9"/>
      <c r="P15" s="9"/>
    </row>
    <row r="16" spans="1:16" ht="19.5" customHeight="1">
      <c r="A16" s="106"/>
      <c r="B16" s="125">
        <v>15</v>
      </c>
      <c r="C16" s="125">
        <v>14</v>
      </c>
      <c r="D16" s="125">
        <v>13</v>
      </c>
      <c r="E16" s="125">
        <v>13</v>
      </c>
      <c r="F16" s="125">
        <v>11.5</v>
      </c>
      <c r="G16" s="125">
        <v>11</v>
      </c>
      <c r="H16" s="125">
        <v>10.5</v>
      </c>
      <c r="I16" s="125">
        <v>11</v>
      </c>
      <c r="J16" s="125">
        <v>9</v>
      </c>
      <c r="K16" s="125">
        <v>10</v>
      </c>
      <c r="L16" s="127">
        <f t="shared" si="0"/>
        <v>12</v>
      </c>
      <c r="M16" s="51" t="str">
        <f t="shared" si="1"/>
        <v>Passable</v>
      </c>
      <c r="O16" s="9"/>
      <c r="P16" s="9"/>
    </row>
    <row r="17" spans="1:16" ht="19.5" customHeight="1">
      <c r="A17" s="106"/>
      <c r="B17" s="125">
        <v>15</v>
      </c>
      <c r="C17" s="125">
        <v>14</v>
      </c>
      <c r="D17" s="125">
        <v>13</v>
      </c>
      <c r="E17" s="125">
        <v>12</v>
      </c>
      <c r="F17" s="125">
        <v>11</v>
      </c>
      <c r="G17" s="125">
        <v>11.5</v>
      </c>
      <c r="H17" s="125">
        <v>12.5</v>
      </c>
      <c r="I17" s="125">
        <v>11.5</v>
      </c>
      <c r="J17" s="125">
        <v>13</v>
      </c>
      <c r="K17" s="125">
        <v>13</v>
      </c>
      <c r="L17" s="127">
        <f t="shared" si="0"/>
        <v>12.944444444444445</v>
      </c>
      <c r="M17" s="51" t="str">
        <f t="shared" si="1"/>
        <v>A Bien</v>
      </c>
      <c r="O17" s="9"/>
      <c r="P17" s="9"/>
    </row>
    <row r="18" spans="1:16" ht="19.5" customHeight="1">
      <c r="A18" s="106"/>
      <c r="B18" s="125">
        <v>15</v>
      </c>
      <c r="C18" s="125">
        <v>14</v>
      </c>
      <c r="D18" s="125">
        <v>13.5</v>
      </c>
      <c r="E18" s="125">
        <v>14</v>
      </c>
      <c r="F18" s="125">
        <v>11</v>
      </c>
      <c r="G18" s="125">
        <v>10.5</v>
      </c>
      <c r="H18" s="125">
        <v>10</v>
      </c>
      <c r="I18" s="125">
        <v>9</v>
      </c>
      <c r="J18" s="125">
        <v>9</v>
      </c>
      <c r="K18" s="125">
        <v>10</v>
      </c>
      <c r="L18" s="127">
        <f t="shared" si="0"/>
        <v>11.75</v>
      </c>
      <c r="M18" s="51" t="str">
        <f t="shared" si="1"/>
        <v>Passable</v>
      </c>
      <c r="O18" s="9"/>
      <c r="P18" s="9"/>
    </row>
    <row r="19" spans="1:16" ht="19.5" customHeight="1">
      <c r="A19" s="106"/>
      <c r="B19" s="125">
        <v>15</v>
      </c>
      <c r="C19" s="125">
        <v>15</v>
      </c>
      <c r="D19" s="125">
        <v>14.5</v>
      </c>
      <c r="E19" s="125">
        <v>15</v>
      </c>
      <c r="F19" s="125">
        <v>11</v>
      </c>
      <c r="G19" s="125">
        <v>11.5</v>
      </c>
      <c r="H19" s="125">
        <v>11</v>
      </c>
      <c r="I19" s="125">
        <v>12.5</v>
      </c>
      <c r="J19" s="125">
        <v>11</v>
      </c>
      <c r="K19" s="125">
        <v>11</v>
      </c>
      <c r="L19" s="127">
        <f t="shared" si="0"/>
        <v>12.916666666666666</v>
      </c>
      <c r="M19" s="51" t="str">
        <f t="shared" si="1"/>
        <v>A Bien</v>
      </c>
      <c r="O19" s="9"/>
      <c r="P19" s="9"/>
    </row>
    <row r="20" spans="1:16" ht="19.5" customHeight="1">
      <c r="A20" s="106"/>
      <c r="B20" s="125">
        <v>15</v>
      </c>
      <c r="C20" s="125">
        <v>15</v>
      </c>
      <c r="D20" s="125">
        <v>14.5</v>
      </c>
      <c r="E20" s="125">
        <v>15</v>
      </c>
      <c r="F20" s="125">
        <v>11</v>
      </c>
      <c r="G20" s="125">
        <v>11.5</v>
      </c>
      <c r="H20" s="125">
        <v>11</v>
      </c>
      <c r="I20" s="125">
        <v>12</v>
      </c>
      <c r="J20" s="125">
        <v>11</v>
      </c>
      <c r="K20" s="125">
        <v>11</v>
      </c>
      <c r="L20" s="127">
        <f t="shared" si="0"/>
        <v>12.86111111111111</v>
      </c>
      <c r="M20" s="51" t="str">
        <f t="shared" si="1"/>
        <v>A Bien</v>
      </c>
      <c r="O20" s="9"/>
      <c r="P20" s="9"/>
    </row>
    <row r="21" spans="1:16" ht="19.5" customHeight="1">
      <c r="A21" s="106"/>
      <c r="B21" s="125">
        <v>15</v>
      </c>
      <c r="C21" s="125">
        <v>14</v>
      </c>
      <c r="D21" s="125">
        <v>13</v>
      </c>
      <c r="E21" s="125">
        <v>13</v>
      </c>
      <c r="F21" s="125">
        <v>11.5</v>
      </c>
      <c r="G21" s="125">
        <v>11.5</v>
      </c>
      <c r="H21" s="125">
        <v>12</v>
      </c>
      <c r="I21" s="125">
        <v>13</v>
      </c>
      <c r="J21" s="125">
        <v>13.5</v>
      </c>
      <c r="K21" s="125">
        <v>10</v>
      </c>
      <c r="L21" s="127">
        <f t="shared" si="0"/>
        <v>13</v>
      </c>
      <c r="M21" s="51" t="str">
        <f t="shared" si="1"/>
        <v>A Bien</v>
      </c>
      <c r="O21" s="9"/>
      <c r="P21" s="9"/>
    </row>
    <row r="22" spans="1:16" ht="19.5" customHeight="1">
      <c r="A22" s="106"/>
      <c r="B22" s="125">
        <v>15</v>
      </c>
      <c r="C22" s="125">
        <v>14</v>
      </c>
      <c r="D22" s="125">
        <v>13</v>
      </c>
      <c r="E22" s="125">
        <v>13</v>
      </c>
      <c r="F22" s="125">
        <v>11.5</v>
      </c>
      <c r="G22" s="125">
        <v>11.5</v>
      </c>
      <c r="H22" s="125">
        <v>11</v>
      </c>
      <c r="I22" s="125">
        <v>11</v>
      </c>
      <c r="J22" s="125">
        <v>9</v>
      </c>
      <c r="K22" s="125">
        <v>10</v>
      </c>
      <c r="L22" s="127">
        <f t="shared" si="0"/>
        <v>12.11111111111111</v>
      </c>
      <c r="M22" s="51" t="str">
        <f t="shared" si="1"/>
        <v>A Bien</v>
      </c>
      <c r="O22" s="9"/>
      <c r="P22" s="9"/>
    </row>
    <row r="23" spans="1:16" s="34" customFormat="1" ht="19.5" customHeight="1">
      <c r="A23" s="106"/>
      <c r="B23" s="125">
        <v>15</v>
      </c>
      <c r="C23" s="125">
        <v>14</v>
      </c>
      <c r="D23" s="125">
        <v>13</v>
      </c>
      <c r="E23" s="125">
        <v>12</v>
      </c>
      <c r="F23" s="125">
        <v>11</v>
      </c>
      <c r="G23" s="125">
        <v>11.5</v>
      </c>
      <c r="H23" s="125">
        <v>11</v>
      </c>
      <c r="I23" s="125">
        <v>11.5</v>
      </c>
      <c r="J23" s="125">
        <v>10.5</v>
      </c>
      <c r="K23" s="125">
        <v>10</v>
      </c>
      <c r="L23" s="127">
        <f t="shared" si="0"/>
        <v>12.25</v>
      </c>
      <c r="M23" s="51" t="str">
        <f t="shared" si="1"/>
        <v>A Bien</v>
      </c>
      <c r="O23" s="9"/>
      <c r="P23" s="9"/>
    </row>
    <row r="24" spans="1:16" ht="19.5" customHeight="1">
      <c r="A24" s="106"/>
      <c r="B24" s="125">
        <v>15</v>
      </c>
      <c r="C24" s="125">
        <v>14</v>
      </c>
      <c r="D24" s="125">
        <v>13.5</v>
      </c>
      <c r="E24" s="125">
        <v>14</v>
      </c>
      <c r="F24" s="125">
        <v>13.5</v>
      </c>
      <c r="G24" s="125">
        <v>11.5</v>
      </c>
      <c r="H24" s="125">
        <v>12</v>
      </c>
      <c r="I24" s="125">
        <v>14</v>
      </c>
      <c r="J24" s="125">
        <v>14</v>
      </c>
      <c r="K24" s="125">
        <v>14.5</v>
      </c>
      <c r="L24" s="127">
        <f t="shared" si="0"/>
        <v>13.63888888888889</v>
      </c>
      <c r="M24" s="51" t="str">
        <f t="shared" si="1"/>
        <v>A Bien</v>
      </c>
      <c r="O24" s="9"/>
      <c r="P24" s="9"/>
    </row>
    <row r="25" ht="8.25" customHeight="1"/>
    <row r="26" spans="1:13" ht="15" customHeight="1">
      <c r="A26" s="78" t="s">
        <v>156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205"/>
      <c r="M26" s="205"/>
    </row>
    <row r="27" spans="1:13" ht="38.25" customHeight="1">
      <c r="A27" s="76" t="s">
        <v>157</v>
      </c>
      <c r="B27" s="191"/>
      <c r="C27" s="192"/>
      <c r="D27" s="192"/>
      <c r="E27" s="193"/>
      <c r="F27" s="191"/>
      <c r="G27" s="192"/>
      <c r="H27" s="193"/>
      <c r="I27" s="191"/>
      <c r="J27" s="192"/>
      <c r="K27" s="193"/>
      <c r="L27" s="194"/>
      <c r="M27" s="195"/>
    </row>
    <row r="28" ht="6" customHeight="1" thickBot="1"/>
    <row r="29" spans="1:13" ht="15" customHeight="1" thickBot="1">
      <c r="A29" s="50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1:13" ht="13.5" customHeight="1" thickBot="1">
      <c r="A30" s="50" t="s">
        <v>77</v>
      </c>
      <c r="B30" s="198" t="s">
        <v>151</v>
      </c>
      <c r="C30" s="198"/>
      <c r="D30" s="198"/>
      <c r="E30" s="198"/>
      <c r="F30" s="198" t="s">
        <v>149</v>
      </c>
      <c r="G30" s="198"/>
      <c r="H30" s="198"/>
      <c r="I30" s="197" t="s">
        <v>150</v>
      </c>
      <c r="J30" s="197"/>
      <c r="K30" s="197"/>
      <c r="L30" s="197" t="s">
        <v>150</v>
      </c>
      <c r="M30" s="197"/>
    </row>
    <row r="31" spans="1:13" ht="13.5" thickBo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1:13" ht="13.5" thickBo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1:13" ht="24" customHeight="1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</sheetData>
  <sheetProtection/>
  <mergeCells count="35">
    <mergeCell ref="L29:M29"/>
    <mergeCell ref="A9:A10"/>
    <mergeCell ref="L9:L10"/>
    <mergeCell ref="L2:M3"/>
    <mergeCell ref="A8:M8"/>
    <mergeCell ref="B29:E29"/>
    <mergeCell ref="F29:H29"/>
    <mergeCell ref="I29:K29"/>
    <mergeCell ref="L26:M26"/>
    <mergeCell ref="B27:E27"/>
    <mergeCell ref="A31:A33"/>
    <mergeCell ref="A1:A3"/>
    <mergeCell ref="G4:M4"/>
    <mergeCell ref="A5:M5"/>
    <mergeCell ref="B2:K3"/>
    <mergeCell ref="L30:M30"/>
    <mergeCell ref="M9:M10"/>
    <mergeCell ref="A6:M6"/>
    <mergeCell ref="G7:I7"/>
    <mergeCell ref="J7:M7"/>
    <mergeCell ref="I30:K30"/>
    <mergeCell ref="F30:H30"/>
    <mergeCell ref="B30:E30"/>
    <mergeCell ref="L31:M33"/>
    <mergeCell ref="I31:K33"/>
    <mergeCell ref="F31:H33"/>
    <mergeCell ref="B31:E33"/>
    <mergeCell ref="F27:H27"/>
    <mergeCell ref="I27:K27"/>
    <mergeCell ref="L27:M27"/>
    <mergeCell ref="L1:M1"/>
    <mergeCell ref="B1:K1"/>
    <mergeCell ref="I26:K26"/>
    <mergeCell ref="B26:E26"/>
    <mergeCell ref="F26:H26"/>
  </mergeCells>
  <printOptions horizontalCentered="1"/>
  <pageMargins left="0" right="0" top="0" bottom="0" header="0.15748031496062992" footer="0.1574803149606299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S2" sqref="S2:V2"/>
    </sheetView>
  </sheetViews>
  <sheetFormatPr defaultColWidth="11.421875" defaultRowHeight="12.75"/>
  <cols>
    <col min="1" max="1" width="19.28125" style="0" customWidth="1"/>
    <col min="2" max="2" width="6.57421875" style="0" customWidth="1"/>
    <col min="3" max="3" width="6.00390625" style="0" customWidth="1"/>
    <col min="4" max="4" width="6.57421875" style="0" customWidth="1"/>
    <col min="5" max="5" width="6.421875" style="0" customWidth="1"/>
    <col min="6" max="6" width="4.8515625" style="0" customWidth="1"/>
    <col min="7" max="7" width="3.7109375" style="0" customWidth="1"/>
    <col min="8" max="8" width="5.28125" style="0" customWidth="1"/>
    <col min="9" max="9" width="9.140625" style="0" customWidth="1"/>
    <col min="10" max="10" width="6.7109375" style="0" customWidth="1"/>
    <col min="11" max="11" width="4.421875" style="0" customWidth="1"/>
    <col min="12" max="12" width="3.57421875" style="0" customWidth="1"/>
    <col min="13" max="13" width="5.28125" style="0" customWidth="1"/>
    <col min="14" max="14" width="8.421875" style="0" customWidth="1"/>
    <col min="15" max="15" width="5.140625" style="0" customWidth="1"/>
    <col min="16" max="16" width="5.7109375" style="0" customWidth="1"/>
    <col min="17" max="17" width="4.57421875" style="0" customWidth="1"/>
    <col min="18" max="18" width="7.42187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5.57421875" style="0" customWidth="1"/>
  </cols>
  <sheetData>
    <row r="1" spans="1:22" ht="19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 t="s">
        <v>186</v>
      </c>
      <c r="T1" s="137"/>
      <c r="U1" s="137"/>
      <c r="V1" s="137"/>
    </row>
    <row r="2" spans="1:22" ht="20.25" customHeight="1">
      <c r="A2" s="136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7" t="s">
        <v>184</v>
      </c>
      <c r="T2" s="137"/>
      <c r="U2" s="137"/>
      <c r="V2" s="137"/>
    </row>
    <row r="3" ht="3" customHeight="1"/>
    <row r="4" spans="16:22" ht="16.5" customHeight="1">
      <c r="P4" s="157" t="s">
        <v>181</v>
      </c>
      <c r="Q4" s="157"/>
      <c r="R4" s="157"/>
      <c r="S4" s="157"/>
      <c r="T4" s="157"/>
      <c r="U4" s="157"/>
      <c r="V4" s="157"/>
    </row>
    <row r="5" spans="1:22" ht="16.5" customHeight="1">
      <c r="A5" s="188" t="s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ht="26.25" customHeight="1">
      <c r="A6" s="187" t="s">
        <v>162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ht="16.5" customHeight="1">
      <c r="A7" s="208" t="s">
        <v>34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</row>
    <row r="8" spans="1:22" ht="12.7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</row>
    <row r="9" spans="1:22" ht="12.75">
      <c r="A9" s="13" t="s">
        <v>33</v>
      </c>
      <c r="B9" s="209" t="s">
        <v>49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s="34" customFormat="1" ht="14.25" customHeight="1">
      <c r="A10" s="119" t="s">
        <v>46</v>
      </c>
      <c r="B10" s="207" t="s">
        <v>92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</row>
    <row r="11" spans="1:22" s="34" customFormat="1" ht="14.25" customHeight="1">
      <c r="A11" s="119" t="s">
        <v>42</v>
      </c>
      <c r="B11" s="207" t="s">
        <v>93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1:22" s="34" customFormat="1" ht="14.25" customHeight="1">
      <c r="A12" s="119" t="s">
        <v>43</v>
      </c>
      <c r="B12" s="207" t="s">
        <v>94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</row>
    <row r="13" spans="1:22" s="34" customFormat="1" ht="14.25" customHeight="1">
      <c r="A13" s="119" t="s">
        <v>44</v>
      </c>
      <c r="B13" s="207" t="s">
        <v>47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spans="1:22" s="34" customFormat="1" ht="14.25" customHeight="1">
      <c r="A14" s="119" t="s">
        <v>82</v>
      </c>
      <c r="B14" s="207" t="s">
        <v>95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</row>
    <row r="15" spans="1:22" s="34" customFormat="1" ht="14.25" customHeight="1">
      <c r="A15" s="119" t="s">
        <v>83</v>
      </c>
      <c r="B15" s="207" t="s">
        <v>96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</row>
    <row r="16" spans="1:22" s="34" customFormat="1" ht="14.25" customHeight="1">
      <c r="A16" s="119" t="s">
        <v>48</v>
      </c>
      <c r="B16" s="207" t="s">
        <v>97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s="34" customFormat="1" ht="14.25" customHeight="1">
      <c r="A17" s="119" t="s">
        <v>84</v>
      </c>
      <c r="B17" s="207" t="s">
        <v>98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</row>
    <row r="18" spans="1:22" s="34" customFormat="1" ht="14.25" customHeight="1">
      <c r="A18" s="119" t="s">
        <v>85</v>
      </c>
      <c r="B18" s="207" t="s">
        <v>99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</row>
    <row r="19" spans="1:22" s="34" customFormat="1" ht="15" customHeight="1">
      <c r="A19" s="119" t="s">
        <v>86</v>
      </c>
      <c r="B19" s="207" t="s">
        <v>100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</row>
    <row r="20" spans="1:22" s="34" customFormat="1" ht="14.25" customHeight="1">
      <c r="A20" s="12" t="s">
        <v>87</v>
      </c>
      <c r="B20" s="206" t="s">
        <v>101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</row>
    <row r="21" spans="1:22" s="34" customFormat="1" ht="14.25" customHeight="1">
      <c r="A21" s="12" t="s">
        <v>45</v>
      </c>
      <c r="B21" s="206" t="s">
        <v>102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</row>
    <row r="22" spans="1:22" s="34" customFormat="1" ht="14.25" customHeight="1">
      <c r="A22" s="12" t="s">
        <v>88</v>
      </c>
      <c r="B22" s="206" t="s">
        <v>103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</row>
    <row r="23" spans="1:22" s="34" customFormat="1" ht="14.25" customHeight="1">
      <c r="A23" s="12" t="s">
        <v>89</v>
      </c>
      <c r="B23" s="206" t="s">
        <v>104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</row>
    <row r="24" spans="1:22" s="34" customFormat="1" ht="14.25" customHeight="1">
      <c r="A24" s="12" t="s">
        <v>90</v>
      </c>
      <c r="B24" s="206" t="s">
        <v>105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</row>
    <row r="25" spans="1:22" s="34" customFormat="1" ht="14.25" customHeight="1">
      <c r="A25" s="12" t="s">
        <v>91</v>
      </c>
      <c r="B25" s="206" t="s">
        <v>106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1:22" s="34" customFormat="1" ht="14.25" customHeight="1">
      <c r="A26" s="12" t="s">
        <v>168</v>
      </c>
      <c r="B26" s="206" t="s">
        <v>107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</row>
    <row r="27" spans="1:22" s="34" customFormat="1" ht="15" customHeight="1">
      <c r="A27" s="12" t="s">
        <v>169</v>
      </c>
      <c r="B27" s="206" t="s">
        <v>108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</row>
    <row r="28" spans="1:22" s="34" customFormat="1" ht="14.25" customHeight="1">
      <c r="A28" s="12" t="s">
        <v>127</v>
      </c>
      <c r="B28" s="206" t="s">
        <v>128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</row>
    <row r="31" ht="15.75">
      <c r="N31" s="77" t="s">
        <v>79</v>
      </c>
    </row>
  </sheetData>
  <sheetProtection/>
  <mergeCells count="29">
    <mergeCell ref="A7:V8"/>
    <mergeCell ref="B9:V9"/>
    <mergeCell ref="B10:V10"/>
    <mergeCell ref="B28:V28"/>
    <mergeCell ref="S1:V1"/>
    <mergeCell ref="S2:V2"/>
    <mergeCell ref="A6:V6"/>
    <mergeCell ref="A5:V5"/>
    <mergeCell ref="A1:A2"/>
    <mergeCell ref="B26:V26"/>
    <mergeCell ref="B2:R2"/>
    <mergeCell ref="B1:R1"/>
    <mergeCell ref="B17:V17"/>
    <mergeCell ref="B18:V18"/>
    <mergeCell ref="B23:V23"/>
    <mergeCell ref="B15:V15"/>
    <mergeCell ref="B11:V11"/>
    <mergeCell ref="B12:V12"/>
    <mergeCell ref="P4:V4"/>
    <mergeCell ref="B16:V16"/>
    <mergeCell ref="B24:V24"/>
    <mergeCell ref="B19:V19"/>
    <mergeCell ref="B20:V20"/>
    <mergeCell ref="B27:V27"/>
    <mergeCell ref="B13:V13"/>
    <mergeCell ref="B14:V14"/>
    <mergeCell ref="B21:V21"/>
    <mergeCell ref="B22:V22"/>
    <mergeCell ref="B25:V25"/>
  </mergeCells>
  <printOptions/>
  <pageMargins left="0.4330708661417323" right="0" top="0" bottom="0" header="0.11811023622047245" footer="0.11811023622047245"/>
  <pageSetup horizontalDpi="600" verticalDpi="600" orientation="landscape" paperSize="9" r:id="rId5"/>
  <legacyDrawing r:id="rId4"/>
  <oleObjects>
    <oleObject progId="PBrush" shapeId="27260408" r:id="rId1"/>
    <oleObject progId="PBrush" shapeId="177384" r:id="rId2"/>
    <oleObject progId="PBrush" shapeId="6177002" r:id="rId3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zoomScalePageLayoutView="0" workbookViewId="0" topLeftCell="A1">
      <selection activeCell="A30" sqref="A30:B35"/>
    </sheetView>
  </sheetViews>
  <sheetFormatPr defaultColWidth="11.421875" defaultRowHeight="12.75"/>
  <cols>
    <col min="1" max="1" width="28.421875" style="0" customWidth="1"/>
    <col min="2" max="2" width="10.00390625" style="0" customWidth="1"/>
    <col min="3" max="4" width="11.140625" style="0" bestFit="1" customWidth="1"/>
    <col min="5" max="5" width="11.57421875" style="0" bestFit="1" customWidth="1"/>
    <col min="6" max="6" width="11.57421875" style="0" customWidth="1"/>
    <col min="7" max="7" width="23.28125" style="0" customWidth="1"/>
  </cols>
  <sheetData>
    <row r="1" spans="1:7" ht="16.5" customHeight="1">
      <c r="A1" s="136"/>
      <c r="B1" s="137"/>
      <c r="C1" s="137"/>
      <c r="D1" s="137"/>
      <c r="E1" s="137"/>
      <c r="F1" s="137" t="s">
        <v>186</v>
      </c>
      <c r="G1" s="137"/>
    </row>
    <row r="2" spans="1:7" ht="18" customHeight="1">
      <c r="A2" s="136"/>
      <c r="B2" s="138"/>
      <c r="C2" s="138"/>
      <c r="D2" s="138"/>
      <c r="E2" s="138"/>
      <c r="F2" s="137" t="s">
        <v>187</v>
      </c>
      <c r="G2" s="137"/>
    </row>
    <row r="3" ht="3" customHeight="1"/>
    <row r="4" spans="1:8" ht="17.25" customHeight="1">
      <c r="A4" s="219" t="s">
        <v>27</v>
      </c>
      <c r="B4" s="219"/>
      <c r="C4" s="219"/>
      <c r="D4" s="219"/>
      <c r="E4" s="219"/>
      <c r="F4" s="219"/>
      <c r="G4" s="219"/>
      <c r="H4" s="7"/>
    </row>
    <row r="5" spans="1:8" ht="18" customHeight="1">
      <c r="A5" s="222" t="s">
        <v>170</v>
      </c>
      <c r="B5" s="222"/>
      <c r="C5" s="222"/>
      <c r="D5" s="222"/>
      <c r="E5" s="222"/>
      <c r="F5" s="222"/>
      <c r="G5" s="222"/>
      <c r="H5" s="8"/>
    </row>
    <row r="6" spans="1:8" ht="20.25" hidden="1">
      <c r="A6" s="222"/>
      <c r="B6" s="222"/>
      <c r="C6" s="222"/>
      <c r="D6" s="222"/>
      <c r="E6" s="222"/>
      <c r="F6" s="222"/>
      <c r="G6" s="222"/>
      <c r="H6" s="8"/>
    </row>
    <row r="7" spans="1:8" ht="6" customHeight="1">
      <c r="A7" s="8"/>
      <c r="B7" s="8"/>
      <c r="C7" s="8"/>
      <c r="D7" s="8"/>
      <c r="E7" s="8"/>
      <c r="F7" s="8"/>
      <c r="G7" s="8"/>
      <c r="H7" s="8"/>
    </row>
    <row r="8" spans="1:7" ht="11.25" customHeight="1">
      <c r="A8" s="227" t="s">
        <v>17</v>
      </c>
      <c r="B8" s="227" t="s">
        <v>18</v>
      </c>
      <c r="C8" s="227"/>
      <c r="D8" s="227"/>
      <c r="E8" s="46" t="s">
        <v>19</v>
      </c>
      <c r="F8" s="226" t="s">
        <v>32</v>
      </c>
      <c r="G8" s="227" t="s">
        <v>22</v>
      </c>
    </row>
    <row r="9" spans="1:7" ht="15" customHeight="1">
      <c r="A9" s="227"/>
      <c r="B9" s="227"/>
      <c r="C9" s="227"/>
      <c r="D9" s="227"/>
      <c r="E9" s="46" t="s">
        <v>20</v>
      </c>
      <c r="F9" s="226"/>
      <c r="G9" s="227"/>
    </row>
    <row r="10" spans="1:7" ht="12.75">
      <c r="A10" s="227"/>
      <c r="B10" s="228" t="s">
        <v>23</v>
      </c>
      <c r="C10" s="47" t="s">
        <v>24</v>
      </c>
      <c r="D10" s="47" t="s">
        <v>24</v>
      </c>
      <c r="E10" s="227" t="s">
        <v>21</v>
      </c>
      <c r="F10" s="226"/>
      <c r="G10" s="227"/>
    </row>
    <row r="11" spans="1:7" ht="27.75" customHeight="1">
      <c r="A11" s="227"/>
      <c r="B11" s="228"/>
      <c r="C11" s="47" t="s">
        <v>25</v>
      </c>
      <c r="D11" s="47" t="s">
        <v>26</v>
      </c>
      <c r="E11" s="227"/>
      <c r="F11" s="226"/>
      <c r="G11" s="227"/>
    </row>
    <row r="12" spans="1:7" ht="19.5" customHeight="1">
      <c r="A12" s="109"/>
      <c r="B12" s="86">
        <v>8.74054054054054</v>
      </c>
      <c r="C12" s="86">
        <v>6.256756756756757</v>
      </c>
      <c r="D12" s="86">
        <v>8.43918918918919</v>
      </c>
      <c r="E12" s="48">
        <f aca="true" t="shared" si="0" ref="E12:E25">(B12*3+C12*2+D12*3)/8</f>
        <v>8.006587837837838</v>
      </c>
      <c r="F12" s="49"/>
      <c r="G12" s="110" t="s">
        <v>144</v>
      </c>
    </row>
    <row r="13" spans="1:7" ht="19.5" customHeight="1">
      <c r="A13" s="109"/>
      <c r="B13" s="86">
        <v>12.905450450450452</v>
      </c>
      <c r="C13" s="86">
        <v>11.513513513513514</v>
      </c>
      <c r="D13" s="86">
        <v>10.445945945945946</v>
      </c>
      <c r="E13" s="48">
        <f>(B13*3+C13*2+D13*3)/8</f>
        <v>11.635152027027027</v>
      </c>
      <c r="F13" s="49"/>
      <c r="G13" s="39" t="s">
        <v>142</v>
      </c>
    </row>
    <row r="14" spans="1:7" ht="19.5" customHeight="1">
      <c r="A14" s="109"/>
      <c r="B14" s="86">
        <v>7.525675675675677</v>
      </c>
      <c r="C14" s="86">
        <v>11.554054054054054</v>
      </c>
      <c r="D14" s="86">
        <v>9.486486486486486</v>
      </c>
      <c r="E14" s="48">
        <f t="shared" si="0"/>
        <v>9.268074324324324</v>
      </c>
      <c r="F14" s="49"/>
      <c r="G14" s="110" t="s">
        <v>144</v>
      </c>
    </row>
    <row r="15" spans="1:7" ht="19.5" customHeight="1">
      <c r="A15" s="109"/>
      <c r="B15" s="86">
        <v>12.971036036036036</v>
      </c>
      <c r="C15" s="86">
        <v>12.756756756756756</v>
      </c>
      <c r="D15" s="86">
        <v>12.41891891891892</v>
      </c>
      <c r="E15" s="48">
        <f t="shared" si="0"/>
        <v>12.710422297297297</v>
      </c>
      <c r="F15" s="49"/>
      <c r="G15" s="39" t="s">
        <v>141</v>
      </c>
    </row>
    <row r="16" spans="1:7" ht="19.5" customHeight="1">
      <c r="A16" s="109"/>
      <c r="B16" s="86">
        <v>12.177815315315314</v>
      </c>
      <c r="C16" s="86">
        <v>11.716216216216216</v>
      </c>
      <c r="D16" s="86">
        <v>9.878378378378379</v>
      </c>
      <c r="E16" s="48">
        <f t="shared" si="0"/>
        <v>11.20012668918919</v>
      </c>
      <c r="F16" s="49"/>
      <c r="G16" s="39" t="s">
        <v>179</v>
      </c>
    </row>
    <row r="17" spans="1:7" ht="19.5" customHeight="1">
      <c r="A17" s="109"/>
      <c r="B17" s="86">
        <v>11.689076576576577</v>
      </c>
      <c r="C17" s="86">
        <v>10.878378378378379</v>
      </c>
      <c r="D17" s="86">
        <v>9.378378378378379</v>
      </c>
      <c r="E17" s="48">
        <f t="shared" si="0"/>
        <v>10.619890202702702</v>
      </c>
      <c r="F17" s="49"/>
      <c r="G17" s="110" t="s">
        <v>141</v>
      </c>
    </row>
    <row r="18" spans="1:7" ht="19.5" customHeight="1">
      <c r="A18" s="109"/>
      <c r="B18" s="86">
        <v>14.910698198198196</v>
      </c>
      <c r="C18" s="86">
        <v>14.364864864864865</v>
      </c>
      <c r="D18" s="86">
        <v>15.85135135135135</v>
      </c>
      <c r="E18" s="48">
        <f t="shared" si="0"/>
        <v>15.126984797297295</v>
      </c>
      <c r="F18" s="60"/>
      <c r="G18" s="39" t="s">
        <v>142</v>
      </c>
    </row>
    <row r="19" spans="1:7" ht="19.5" customHeight="1">
      <c r="A19" s="109"/>
      <c r="B19" s="86">
        <v>9.838063063063062</v>
      </c>
      <c r="C19" s="86">
        <v>10.986486486486486</v>
      </c>
      <c r="D19" s="86">
        <v>7.52027027027027</v>
      </c>
      <c r="E19" s="48">
        <f t="shared" si="0"/>
        <v>9.255996621621621</v>
      </c>
      <c r="F19" s="49"/>
      <c r="G19" s="39" t="s">
        <v>143</v>
      </c>
    </row>
    <row r="20" spans="1:7" ht="19.5" customHeight="1">
      <c r="A20" s="109"/>
      <c r="B20" s="86">
        <v>12.488513513513514</v>
      </c>
      <c r="C20" s="86">
        <v>12.27027027027027</v>
      </c>
      <c r="D20" s="86">
        <v>10.06081081081081</v>
      </c>
      <c r="E20" s="48">
        <f t="shared" si="0"/>
        <v>11.52356418918919</v>
      </c>
      <c r="F20" s="49"/>
      <c r="G20" s="39" t="s">
        <v>141</v>
      </c>
    </row>
    <row r="21" spans="1:7" s="58" customFormat="1" ht="19.5" customHeight="1">
      <c r="A21" s="109"/>
      <c r="B21" s="86">
        <v>11.065315315315315</v>
      </c>
      <c r="C21" s="86">
        <v>10.662162162162161</v>
      </c>
      <c r="D21" s="86">
        <v>9.932432432432432</v>
      </c>
      <c r="E21" s="48">
        <f t="shared" si="0"/>
        <v>10.539695945945946</v>
      </c>
      <c r="F21" s="49"/>
      <c r="G21" s="39" t="s">
        <v>142</v>
      </c>
    </row>
    <row r="22" spans="1:7" s="58" customFormat="1" ht="19.5" customHeight="1">
      <c r="A22" s="109"/>
      <c r="B22" s="86">
        <v>12.981306306306307</v>
      </c>
      <c r="C22" s="86">
        <v>12.391891891891891</v>
      </c>
      <c r="D22" s="86">
        <v>12.60135135135135</v>
      </c>
      <c r="E22" s="48">
        <f t="shared" si="0"/>
        <v>12.691469594594594</v>
      </c>
      <c r="F22" s="49"/>
      <c r="G22" s="39" t="s">
        <v>143</v>
      </c>
    </row>
    <row r="23" spans="1:7" s="58" customFormat="1" ht="19.5" customHeight="1">
      <c r="A23" s="109"/>
      <c r="B23" s="86">
        <v>8.15045045045045</v>
      </c>
      <c r="C23" s="86">
        <v>9.91891891891892</v>
      </c>
      <c r="D23" s="86">
        <v>9.41891891891892</v>
      </c>
      <c r="E23" s="48">
        <f t="shared" si="0"/>
        <v>9.068243243243243</v>
      </c>
      <c r="F23" s="49"/>
      <c r="G23" s="39" t="s">
        <v>143</v>
      </c>
    </row>
    <row r="24" spans="1:7" s="58" customFormat="1" ht="19.5" customHeight="1">
      <c r="A24" s="109"/>
      <c r="B24" s="86">
        <v>9.739414414414416</v>
      </c>
      <c r="C24" s="86">
        <v>12.608108108108109</v>
      </c>
      <c r="D24" s="86">
        <v>10.641891891891891</v>
      </c>
      <c r="E24" s="48">
        <f t="shared" si="0"/>
        <v>10.795016891891892</v>
      </c>
      <c r="F24" s="49"/>
      <c r="G24" s="39" t="s">
        <v>180</v>
      </c>
    </row>
    <row r="25" spans="1:7" s="58" customFormat="1" ht="19.5" customHeight="1">
      <c r="A25" s="109"/>
      <c r="B25" s="86">
        <v>11.521373873873873</v>
      </c>
      <c r="C25" s="86">
        <v>12.405405405405405</v>
      </c>
      <c r="D25" s="86">
        <v>10.202702702702704</v>
      </c>
      <c r="E25" s="48">
        <f t="shared" si="0"/>
        <v>11.247880067567568</v>
      </c>
      <c r="F25" s="49"/>
      <c r="G25" s="39" t="s">
        <v>142</v>
      </c>
    </row>
    <row r="26" ht="19.5" customHeight="1"/>
    <row r="27" spans="1:7" ht="18">
      <c r="A27" s="225" t="s">
        <v>76</v>
      </c>
      <c r="B27" s="225"/>
      <c r="C27" s="225"/>
      <c r="D27" s="225"/>
      <c r="E27" s="225"/>
      <c r="F27" s="225"/>
      <c r="G27" s="225"/>
    </row>
    <row r="28" ht="4.5" customHeight="1" thickBot="1"/>
    <row r="29" spans="1:7" ht="16.5" thickBot="1" thickTop="1">
      <c r="A29" s="223" t="s">
        <v>0</v>
      </c>
      <c r="B29" s="224"/>
      <c r="C29" s="223" t="s">
        <v>137</v>
      </c>
      <c r="D29" s="224"/>
      <c r="E29" s="223" t="s">
        <v>138</v>
      </c>
      <c r="F29" s="229"/>
      <c r="G29" s="224"/>
    </row>
    <row r="30" spans="1:7" ht="39.75" customHeight="1" thickBot="1" thickTop="1">
      <c r="A30" s="220"/>
      <c r="B30" s="221"/>
      <c r="C30" s="216" t="s">
        <v>77</v>
      </c>
      <c r="D30" s="218"/>
      <c r="E30" s="216"/>
      <c r="F30" s="217"/>
      <c r="G30" s="218"/>
    </row>
    <row r="31" spans="1:7" ht="39.75" customHeight="1" thickBot="1">
      <c r="A31" s="211"/>
      <c r="B31" s="212"/>
      <c r="C31" s="213" t="s">
        <v>78</v>
      </c>
      <c r="D31" s="215"/>
      <c r="E31" s="213"/>
      <c r="F31" s="214"/>
      <c r="G31" s="215"/>
    </row>
    <row r="32" spans="1:7" ht="39.75" customHeight="1" thickBot="1">
      <c r="A32" s="211"/>
      <c r="B32" s="212"/>
      <c r="C32" s="213" t="s">
        <v>79</v>
      </c>
      <c r="D32" s="215"/>
      <c r="E32" s="213"/>
      <c r="F32" s="214"/>
      <c r="G32" s="215"/>
    </row>
    <row r="33" spans="1:7" ht="39.75" customHeight="1" thickBot="1">
      <c r="A33" s="211"/>
      <c r="B33" s="212"/>
      <c r="C33" s="213" t="s">
        <v>80</v>
      </c>
      <c r="D33" s="215"/>
      <c r="E33" s="213"/>
      <c r="F33" s="214"/>
      <c r="G33" s="215"/>
    </row>
    <row r="34" spans="1:7" ht="39.75" customHeight="1" thickBot="1">
      <c r="A34" s="211"/>
      <c r="B34" s="212"/>
      <c r="C34" s="213" t="s">
        <v>80</v>
      </c>
      <c r="D34" s="215"/>
      <c r="E34" s="213"/>
      <c r="F34" s="214"/>
      <c r="G34" s="215"/>
    </row>
    <row r="35" spans="1:7" ht="39.75" customHeight="1" thickBot="1">
      <c r="A35" s="211"/>
      <c r="B35" s="212"/>
      <c r="C35" s="213" t="s">
        <v>80</v>
      </c>
      <c r="D35" s="215"/>
      <c r="E35" s="213"/>
      <c r="F35" s="214"/>
      <c r="G35" s="215"/>
    </row>
    <row r="36" spans="5:7" ht="18" customHeight="1">
      <c r="E36" s="210"/>
      <c r="F36" s="210"/>
      <c r="G36" s="210"/>
    </row>
    <row r="37" ht="22.5" customHeight="1"/>
  </sheetData>
  <sheetProtection/>
  <mergeCells count="36">
    <mergeCell ref="F1:G1"/>
    <mergeCell ref="F2:G2"/>
    <mergeCell ref="F8:F11"/>
    <mergeCell ref="G8:G11"/>
    <mergeCell ref="C29:D29"/>
    <mergeCell ref="A8:A11"/>
    <mergeCell ref="B8:D9"/>
    <mergeCell ref="B10:B11"/>
    <mergeCell ref="E10:E11"/>
    <mergeCell ref="E29:G29"/>
    <mergeCell ref="E31:G31"/>
    <mergeCell ref="E32:G32"/>
    <mergeCell ref="C34:D34"/>
    <mergeCell ref="A31:B31"/>
    <mergeCell ref="C31:D31"/>
    <mergeCell ref="C33:D33"/>
    <mergeCell ref="E30:G30"/>
    <mergeCell ref="A1:A2"/>
    <mergeCell ref="B1:E1"/>
    <mergeCell ref="B2:E2"/>
    <mergeCell ref="A4:G4"/>
    <mergeCell ref="C30:D30"/>
    <mergeCell ref="A30:B30"/>
    <mergeCell ref="A5:G6"/>
    <mergeCell ref="A29:B29"/>
    <mergeCell ref="A27:G27"/>
    <mergeCell ref="E36:G36"/>
    <mergeCell ref="A33:B33"/>
    <mergeCell ref="A32:B32"/>
    <mergeCell ref="E34:G34"/>
    <mergeCell ref="E35:G35"/>
    <mergeCell ref="C35:D35"/>
    <mergeCell ref="A35:B35"/>
    <mergeCell ref="E33:G33"/>
    <mergeCell ref="A34:B34"/>
    <mergeCell ref="C32:D32"/>
  </mergeCells>
  <printOptions/>
  <pageMargins left="0" right="0" top="0.2755905511811024" bottom="0.2362204724409449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zoomScalePageLayoutView="0" workbookViewId="0" topLeftCell="A1">
      <selection activeCell="F45" sqref="F45"/>
    </sheetView>
  </sheetViews>
  <sheetFormatPr defaultColWidth="11.421875" defaultRowHeight="12.75"/>
  <cols>
    <col min="1" max="1" width="28.7109375" style="0" customWidth="1"/>
    <col min="2" max="2" width="10.00390625" style="0" customWidth="1"/>
    <col min="3" max="4" width="11.140625" style="0" bestFit="1" customWidth="1"/>
    <col min="5" max="5" width="11.57421875" style="0" bestFit="1" customWidth="1"/>
    <col min="6" max="6" width="6.421875" style="0" customWidth="1"/>
    <col min="7" max="7" width="19.8515625" style="0" customWidth="1"/>
  </cols>
  <sheetData>
    <row r="1" spans="1:7" ht="14.25" customHeight="1" thickBot="1">
      <c r="A1" s="186"/>
      <c r="B1" s="154"/>
      <c r="C1" s="154"/>
      <c r="D1" s="154"/>
      <c r="E1" s="154"/>
      <c r="F1" s="6"/>
      <c r="G1" s="6" t="s">
        <v>183</v>
      </c>
    </row>
    <row r="2" spans="1:7" ht="14.25" customHeight="1" thickBot="1">
      <c r="A2" s="186"/>
      <c r="B2" s="230"/>
      <c r="C2" s="230"/>
      <c r="D2" s="230"/>
      <c r="E2" s="230"/>
      <c r="F2" s="10"/>
      <c r="G2" s="6" t="s">
        <v>184</v>
      </c>
    </row>
    <row r="3" ht="3" customHeight="1"/>
    <row r="4" spans="1:8" ht="17.25" customHeight="1">
      <c r="A4" s="219" t="s">
        <v>63</v>
      </c>
      <c r="B4" s="219"/>
      <c r="C4" s="219"/>
      <c r="D4" s="219"/>
      <c r="E4" s="219"/>
      <c r="F4" s="219"/>
      <c r="G4" s="219"/>
      <c r="H4" s="7"/>
    </row>
    <row r="5" spans="1:8" ht="18" customHeight="1">
      <c r="A5" s="222" t="s">
        <v>28</v>
      </c>
      <c r="B5" s="222"/>
      <c r="C5" s="222"/>
      <c r="D5" s="222"/>
      <c r="E5" s="222"/>
      <c r="F5" s="222"/>
      <c r="G5" s="222"/>
      <c r="H5" s="8"/>
    </row>
    <row r="6" spans="1:8" ht="20.25" hidden="1">
      <c r="A6" s="222"/>
      <c r="B6" s="222"/>
      <c r="C6" s="222"/>
      <c r="D6" s="222"/>
      <c r="E6" s="222"/>
      <c r="F6" s="222"/>
      <c r="G6" s="222"/>
      <c r="H6" s="8"/>
    </row>
    <row r="7" spans="1:8" ht="6" customHeight="1">
      <c r="A7" s="8"/>
      <c r="B7" s="8"/>
      <c r="C7" s="8"/>
      <c r="D7" s="8"/>
      <c r="E7" s="8"/>
      <c r="F7" s="8"/>
      <c r="G7" s="8"/>
      <c r="H7" s="8"/>
    </row>
    <row r="8" spans="1:7" ht="25.5" customHeight="1">
      <c r="A8" s="227" t="s">
        <v>17</v>
      </c>
      <c r="B8" s="227" t="s">
        <v>65</v>
      </c>
      <c r="C8" s="227"/>
      <c r="D8" s="227"/>
      <c r="E8" s="46" t="s">
        <v>19</v>
      </c>
      <c r="F8" s="226" t="s">
        <v>32</v>
      </c>
      <c r="G8" s="227" t="s">
        <v>22</v>
      </c>
    </row>
    <row r="9" spans="1:7" ht="15" customHeight="1">
      <c r="A9" s="227"/>
      <c r="B9" s="227"/>
      <c r="C9" s="227"/>
      <c r="D9" s="227"/>
      <c r="E9" s="46" t="s">
        <v>64</v>
      </c>
      <c r="F9" s="226"/>
      <c r="G9" s="227"/>
    </row>
    <row r="10" spans="1:7" ht="12.75">
      <c r="A10" s="227"/>
      <c r="B10" s="228" t="s">
        <v>66</v>
      </c>
      <c r="C10" s="47" t="s">
        <v>24</v>
      </c>
      <c r="D10" s="47" t="s">
        <v>24</v>
      </c>
      <c r="E10" s="227" t="s">
        <v>21</v>
      </c>
      <c r="F10" s="226"/>
      <c r="G10" s="227"/>
    </row>
    <row r="11" spans="1:7" ht="24" customHeight="1">
      <c r="A11" s="227"/>
      <c r="B11" s="228"/>
      <c r="C11" s="47" t="s">
        <v>67</v>
      </c>
      <c r="D11" s="47" t="s">
        <v>68</v>
      </c>
      <c r="E11" s="227"/>
      <c r="F11" s="226"/>
      <c r="G11" s="227"/>
    </row>
    <row r="12" spans="1:11" ht="15" customHeight="1">
      <c r="A12" s="109"/>
      <c r="B12" s="45">
        <f>Contrôles!T15</f>
        <v>11.859523809523811</v>
      </c>
      <c r="C12" s="45">
        <f>'EFCF T'!T15</f>
        <v>10.80952380952381</v>
      </c>
      <c r="D12" s="45">
        <f>'EFCF P'!U14</f>
        <v>9.488636363636363</v>
      </c>
      <c r="E12" s="59">
        <f aca="true" t="shared" si="0" ref="E12:E25">(B12*3+C12*2+D12*3)/8</f>
        <v>10.707941017316019</v>
      </c>
      <c r="F12" s="49"/>
      <c r="G12" s="39"/>
      <c r="K12" s="75"/>
    </row>
    <row r="13" spans="1:11" ht="15" customHeight="1">
      <c r="A13" s="109"/>
      <c r="B13" s="45">
        <f>Contrôles!T16</f>
        <v>12.063690476190477</v>
      </c>
      <c r="C13" s="45">
        <f>'EFCF T'!T16</f>
        <v>11.297619047619047</v>
      </c>
      <c r="D13" s="45">
        <f>'EFCF P'!U15</f>
        <v>9.875</v>
      </c>
      <c r="E13" s="59">
        <f>(B13*3+C13*2+D13*3)/8</f>
        <v>11.051413690476192</v>
      </c>
      <c r="F13" s="49"/>
      <c r="G13" s="39"/>
      <c r="K13" s="75"/>
    </row>
    <row r="14" spans="1:11" ht="15" customHeight="1">
      <c r="A14" s="109"/>
      <c r="B14" s="45">
        <f>Contrôles!T17</f>
        <v>11.070238095238096</v>
      </c>
      <c r="C14" s="45">
        <f>'EFCF T'!T17</f>
        <v>11.238095238095237</v>
      </c>
      <c r="D14" s="45">
        <f>'EFCF P'!U16</f>
        <v>9.056818181818182</v>
      </c>
      <c r="E14" s="59">
        <f t="shared" si="0"/>
        <v>10.357169913419913</v>
      </c>
      <c r="F14" s="49"/>
      <c r="G14" s="39"/>
      <c r="K14" s="75"/>
    </row>
    <row r="15" spans="1:11" ht="15" customHeight="1">
      <c r="A15" s="109"/>
      <c r="B15" s="45">
        <f>Contrôles!T18</f>
        <v>13.297023809523807</v>
      </c>
      <c r="C15" s="45">
        <f>'EFCF T'!T18</f>
        <v>11.428571428571429</v>
      </c>
      <c r="D15" s="45">
        <f>'EFCF P'!U17</f>
        <v>10.761363636363637</v>
      </c>
      <c r="E15" s="59">
        <f t="shared" si="0"/>
        <v>11.879038149350649</v>
      </c>
      <c r="F15" s="49"/>
      <c r="G15" s="39"/>
      <c r="K15" s="75"/>
    </row>
    <row r="16" spans="1:11" ht="15" customHeight="1">
      <c r="A16" s="109"/>
      <c r="B16" s="45">
        <f>Contrôles!T19</f>
        <v>12.928571428571429</v>
      </c>
      <c r="C16" s="45">
        <f>'EFCF T'!T19</f>
        <v>11.363095238095237</v>
      </c>
      <c r="D16" s="45">
        <f>'EFCF P'!U18</f>
        <v>9.681818181818182</v>
      </c>
      <c r="E16" s="59">
        <f t="shared" si="0"/>
        <v>11.319669913419913</v>
      </c>
      <c r="F16" s="49"/>
      <c r="G16" s="39"/>
      <c r="K16" s="75"/>
    </row>
    <row r="17" spans="1:11" ht="15" customHeight="1">
      <c r="A17" s="109"/>
      <c r="B17" s="45">
        <f>Contrôles!T20</f>
        <v>11.804761904761905</v>
      </c>
      <c r="C17" s="45">
        <f>'EFCF T'!T20</f>
        <v>10.952380952380953</v>
      </c>
      <c r="D17" s="45">
        <f>'EFCF P'!U19</f>
        <v>8.977272727272727</v>
      </c>
      <c r="E17" s="59">
        <f t="shared" si="0"/>
        <v>10.531358225108225</v>
      </c>
      <c r="F17" s="49"/>
      <c r="G17" s="39"/>
      <c r="K17" s="75"/>
    </row>
    <row r="18" spans="1:11" ht="15" customHeight="1">
      <c r="A18" s="109"/>
      <c r="B18" s="45">
        <f>Contrôles!T21</f>
        <v>15.02857142857143</v>
      </c>
      <c r="C18" s="45">
        <f>'EFCF T'!T21</f>
        <v>13.464285714285714</v>
      </c>
      <c r="D18" s="45">
        <f>'EFCF P'!U20</f>
        <v>12.727272727272727</v>
      </c>
      <c r="E18" s="59">
        <f t="shared" si="0"/>
        <v>13.774512987012987</v>
      </c>
      <c r="F18" s="49"/>
      <c r="G18" s="39"/>
      <c r="I18" s="9"/>
      <c r="K18" s="75"/>
    </row>
    <row r="19" spans="1:11" ht="15" customHeight="1">
      <c r="A19" s="109"/>
      <c r="B19" s="45">
        <f>Contrôles!T22</f>
        <v>11.383333333333333</v>
      </c>
      <c r="C19" s="45">
        <f>'EFCF T'!T22</f>
        <v>9.369047619047619</v>
      </c>
      <c r="D19" s="45">
        <f>'EFCF P'!U21</f>
        <v>8.795454545454545</v>
      </c>
      <c r="E19" s="59">
        <f t="shared" si="0"/>
        <v>9.909307359307359</v>
      </c>
      <c r="F19" s="49"/>
      <c r="G19" s="39"/>
      <c r="K19" s="75"/>
    </row>
    <row r="20" spans="1:11" ht="15" customHeight="1">
      <c r="A20" s="109"/>
      <c r="B20" s="45">
        <f>Contrôles!T23</f>
        <v>13.053571428571429</v>
      </c>
      <c r="C20" s="45">
        <f>'EFCF T'!T23</f>
        <v>11.05952380952381</v>
      </c>
      <c r="D20" s="45">
        <f>'EFCF P'!U22</f>
        <v>10.522727272727273</v>
      </c>
      <c r="E20" s="59">
        <f t="shared" si="0"/>
        <v>11.605992965367966</v>
      </c>
      <c r="F20" s="49"/>
      <c r="G20" s="39"/>
      <c r="I20" s="9"/>
      <c r="K20" s="75"/>
    </row>
    <row r="21" spans="1:11" ht="15" customHeight="1">
      <c r="A21" s="109"/>
      <c r="B21" s="45">
        <f>Contrôles!T24</f>
        <v>11.133333333333335</v>
      </c>
      <c r="C21" s="45">
        <f>'EFCF T'!T24</f>
        <v>10.452380952380953</v>
      </c>
      <c r="D21" s="45">
        <f>'EFCF P'!U23</f>
        <v>8.625</v>
      </c>
      <c r="E21" s="59">
        <f t="shared" si="0"/>
        <v>10.022470238095238</v>
      </c>
      <c r="F21" s="49"/>
      <c r="G21" s="39"/>
      <c r="K21" s="75"/>
    </row>
    <row r="22" spans="1:11" ht="15" customHeight="1">
      <c r="A22" s="109"/>
      <c r="B22" s="45">
        <f>Contrôles!T25</f>
        <v>14.524999999999999</v>
      </c>
      <c r="C22" s="45">
        <f>'EFCF T'!T25</f>
        <v>12.05952380952381</v>
      </c>
      <c r="D22" s="45">
        <f>'EFCF P'!U24</f>
        <v>11.727272727272727</v>
      </c>
      <c r="E22" s="59">
        <f t="shared" si="0"/>
        <v>12.859483225108225</v>
      </c>
      <c r="F22" s="49"/>
      <c r="G22" s="39"/>
      <c r="K22" s="75"/>
    </row>
    <row r="23" spans="1:11" ht="15" customHeight="1">
      <c r="A23" s="109"/>
      <c r="B23" s="45">
        <f>Contrôles!T26</f>
        <v>11.764285714285714</v>
      </c>
      <c r="C23" s="45">
        <f>'EFCF T'!T26</f>
        <v>11.666666666666666</v>
      </c>
      <c r="D23" s="45">
        <f>'EFCF P'!U25</f>
        <v>8.659090909090908</v>
      </c>
      <c r="E23" s="59">
        <f t="shared" si="0"/>
        <v>10.5754329004329</v>
      </c>
      <c r="F23" s="49"/>
      <c r="G23" s="39"/>
      <c r="K23" s="75"/>
    </row>
    <row r="24" spans="1:11" ht="15" customHeight="1">
      <c r="A24" s="109"/>
      <c r="B24" s="45">
        <f>Contrôles!T27</f>
        <v>11.689285714285715</v>
      </c>
      <c r="C24" s="45">
        <f>'EFCF T'!T27</f>
        <v>11.69047619047619</v>
      </c>
      <c r="D24" s="45">
        <f>'EFCF P'!U26</f>
        <v>10.590909090909092</v>
      </c>
      <c r="E24" s="59">
        <f t="shared" si="0"/>
        <v>11.2776920995671</v>
      </c>
      <c r="F24" s="49"/>
      <c r="G24" s="39"/>
      <c r="K24" s="75"/>
    </row>
    <row r="25" spans="1:11" ht="15" customHeight="1">
      <c r="A25" s="109"/>
      <c r="B25" s="45">
        <f>Contrôles!T28</f>
        <v>13.429166666666669</v>
      </c>
      <c r="C25" s="45">
        <f>'EFCF T'!T28</f>
        <v>10.797619047619047</v>
      </c>
      <c r="D25" s="45">
        <f>'EFCF P'!U27</f>
        <v>12.147727272727273</v>
      </c>
      <c r="E25" s="59">
        <f t="shared" si="0"/>
        <v>12.29073998917749</v>
      </c>
      <c r="F25" s="49"/>
      <c r="G25" s="39"/>
      <c r="K25" s="75"/>
    </row>
  </sheetData>
  <sheetProtection/>
  <mergeCells count="11">
    <mergeCell ref="F8:F11"/>
    <mergeCell ref="A5:G6"/>
    <mergeCell ref="A1:A2"/>
    <mergeCell ref="B1:E1"/>
    <mergeCell ref="B2:E2"/>
    <mergeCell ref="A4:G4"/>
    <mergeCell ref="A8:A11"/>
    <mergeCell ref="B8:D9"/>
    <mergeCell ref="G8:G11"/>
    <mergeCell ref="B10:B11"/>
    <mergeCell ref="E10:E11"/>
  </mergeCells>
  <printOptions/>
  <pageMargins left="0" right="0" top="0.2755905511811024" bottom="0.2362204724409449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="60" zoomScaleNormal="75" zoomScalePageLayoutView="0" workbookViewId="0" topLeftCell="A1">
      <selection activeCell="N27" sqref="N27"/>
    </sheetView>
  </sheetViews>
  <sheetFormatPr defaultColWidth="11.421875" defaultRowHeight="12.75"/>
  <cols>
    <col min="1" max="1" width="10.140625" style="0" customWidth="1"/>
    <col min="2" max="2" width="34.8515625" style="0" customWidth="1"/>
    <col min="3" max="3" width="9.00390625" style="0" bestFit="1" customWidth="1"/>
    <col min="4" max="4" width="9.421875" style="0" bestFit="1" customWidth="1"/>
    <col min="5" max="5" width="8.8515625" style="0" bestFit="1" customWidth="1"/>
    <col min="6" max="6" width="9.421875" style="0" bestFit="1" customWidth="1"/>
    <col min="7" max="7" width="9.8515625" style="0" bestFit="1" customWidth="1"/>
    <col min="8" max="8" width="8.8515625" style="0" bestFit="1" customWidth="1"/>
    <col min="9" max="9" width="9.57421875" style="0" bestFit="1" customWidth="1"/>
    <col min="10" max="10" width="10.00390625" style="0" bestFit="1" customWidth="1"/>
    <col min="11" max="11" width="8.7109375" style="0" customWidth="1"/>
    <col min="12" max="12" width="7.421875" style="0" customWidth="1"/>
    <col min="13" max="13" width="8.00390625" style="0" bestFit="1" customWidth="1"/>
    <col min="14" max="14" width="19.28125" style="0" customWidth="1"/>
    <col min="16" max="16" width="11.7109375" style="0" bestFit="1" customWidth="1"/>
  </cols>
  <sheetData>
    <row r="1" spans="1:45" ht="21" customHeight="1" thickBot="1">
      <c r="A1" s="235"/>
      <c r="B1" s="236"/>
      <c r="C1" s="231"/>
      <c r="D1" s="232"/>
      <c r="E1" s="232"/>
      <c r="F1" s="232"/>
      <c r="G1" s="232"/>
      <c r="H1" s="232"/>
      <c r="I1" s="232"/>
      <c r="J1" s="232"/>
      <c r="K1" s="232"/>
      <c r="L1" s="231" t="s">
        <v>183</v>
      </c>
      <c r="M1" s="232"/>
      <c r="N1" s="233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29.25" customHeight="1" thickBot="1">
      <c r="A2" s="237"/>
      <c r="B2" s="238"/>
      <c r="C2" s="155"/>
      <c r="D2" s="156"/>
      <c r="E2" s="156"/>
      <c r="F2" s="156"/>
      <c r="G2" s="156"/>
      <c r="H2" s="156"/>
      <c r="I2" s="156"/>
      <c r="J2" s="156"/>
      <c r="K2" s="156"/>
      <c r="L2" s="231" t="s">
        <v>184</v>
      </c>
      <c r="M2" s="232"/>
      <c r="N2" s="233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2:45" ht="16.5" customHeight="1">
      <c r="B3" s="64"/>
      <c r="C3" s="22"/>
      <c r="D3" s="22"/>
      <c r="E3" s="22"/>
      <c r="F3" s="22"/>
      <c r="G3" s="22"/>
      <c r="H3" s="22"/>
      <c r="I3" s="22"/>
      <c r="J3" s="242" t="s">
        <v>181</v>
      </c>
      <c r="K3" s="242"/>
      <c r="L3" s="242"/>
      <c r="M3" s="242"/>
      <c r="N3" s="242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2:17" ht="36.75" customHeight="1">
      <c r="B4" s="219" t="s">
        <v>81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3"/>
      <c r="P4" s="23"/>
      <c r="Q4" s="23"/>
    </row>
    <row r="5" spans="2:17" ht="20.25" customHeight="1">
      <c r="B5" s="243" t="s">
        <v>182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P5" s="23"/>
      <c r="Q5" s="23"/>
    </row>
    <row r="6" spans="2:17" ht="22.5" customHeight="1">
      <c r="B6" s="243" t="s">
        <v>171</v>
      </c>
      <c r="C6" s="243"/>
      <c r="D6" s="243"/>
      <c r="E6" s="243"/>
      <c r="F6" s="243"/>
      <c r="G6" s="243"/>
      <c r="H6" s="243"/>
      <c r="I6" s="243"/>
      <c r="J6" s="243"/>
      <c r="K6" s="87"/>
      <c r="L6" s="87"/>
      <c r="M6" s="87"/>
      <c r="N6" s="87"/>
      <c r="O6" s="87"/>
      <c r="P6" s="23"/>
      <c r="Q6" s="23"/>
    </row>
    <row r="7" spans="1:14" ht="36" customHeight="1">
      <c r="A7" s="245" t="s">
        <v>178</v>
      </c>
      <c r="B7" s="234" t="s">
        <v>17</v>
      </c>
      <c r="C7" s="240" t="s">
        <v>158</v>
      </c>
      <c r="D7" s="241"/>
      <c r="E7" s="241"/>
      <c r="F7" s="241" t="s">
        <v>153</v>
      </c>
      <c r="G7" s="241"/>
      <c r="H7" s="241"/>
      <c r="I7" s="241" t="s">
        <v>154</v>
      </c>
      <c r="J7" s="241"/>
      <c r="K7" s="241"/>
      <c r="L7" s="234" t="s">
        <v>155</v>
      </c>
      <c r="M7" s="234" t="s">
        <v>69</v>
      </c>
      <c r="N7" s="234" t="s">
        <v>70</v>
      </c>
    </row>
    <row r="8" spans="1:14" ht="40.5" customHeight="1">
      <c r="A8" s="246"/>
      <c r="B8" s="234"/>
      <c r="C8" s="29" t="s">
        <v>172</v>
      </c>
      <c r="D8" s="29" t="s">
        <v>173</v>
      </c>
      <c r="E8" s="29" t="s">
        <v>71</v>
      </c>
      <c r="F8" s="29" t="s">
        <v>174</v>
      </c>
      <c r="G8" s="29" t="s">
        <v>176</v>
      </c>
      <c r="H8" s="29" t="s">
        <v>72</v>
      </c>
      <c r="I8" s="29" t="s">
        <v>175</v>
      </c>
      <c r="J8" s="29" t="s">
        <v>177</v>
      </c>
      <c r="K8" s="29" t="s">
        <v>73</v>
      </c>
      <c r="L8" s="234"/>
      <c r="M8" s="234"/>
      <c r="N8" s="234"/>
    </row>
    <row r="9" spans="1:15" ht="19.5" customHeight="1">
      <c r="A9" s="111">
        <v>9734</v>
      </c>
      <c r="B9" s="112"/>
      <c r="C9" s="98">
        <f>'Etat délibération 1ère Année'!B12</f>
        <v>8.74054054054054</v>
      </c>
      <c r="D9" s="98">
        <f>Contrôles!T15</f>
        <v>11.859523809523811</v>
      </c>
      <c r="E9" s="98">
        <f>(C9+D9)/2</f>
        <v>10.300032175032175</v>
      </c>
      <c r="F9" s="98">
        <f>'Etat délibération 1ère Année'!C12</f>
        <v>6.256756756756757</v>
      </c>
      <c r="G9" s="98">
        <f>'Etat délibération 2ème Année'!C12</f>
        <v>10.80952380952381</v>
      </c>
      <c r="H9" s="98">
        <f>(F9+G9)/2</f>
        <v>8.533140283140284</v>
      </c>
      <c r="I9" s="98">
        <f>'Etat délibération 1ère Année'!D12</f>
        <v>8.43918918918919</v>
      </c>
      <c r="J9" s="98">
        <f>'Etat délibération 2ème Année'!D12</f>
        <v>9.488636363636363</v>
      </c>
      <c r="K9" s="98">
        <f>(I9+J9)/2</f>
        <v>8.963912776412776</v>
      </c>
      <c r="L9" s="99">
        <f>'P.F.F'!L11</f>
        <v>12.805555555555555</v>
      </c>
      <c r="M9" s="98">
        <f>(E9*3+H9*2+K9*3+L9*2)/10</f>
        <v>10.046922653172654</v>
      </c>
      <c r="N9" s="121" t="s">
        <v>139</v>
      </c>
      <c r="O9" s="9"/>
    </row>
    <row r="10" spans="1:15" ht="19.5" customHeight="1">
      <c r="A10" s="111">
        <v>9650</v>
      </c>
      <c r="B10" s="112"/>
      <c r="C10" s="98">
        <f>'Etat délibération 1ère Année'!B13</f>
        <v>12.905450450450452</v>
      </c>
      <c r="D10" s="98">
        <f>Contrôles!T16</f>
        <v>12.063690476190477</v>
      </c>
      <c r="E10" s="98">
        <f aca="true" t="shared" si="0" ref="E10:E17">(C10+D10)/2</f>
        <v>12.484570463320464</v>
      </c>
      <c r="F10" s="98">
        <f>'Etat délibération 1ère Année'!C13</f>
        <v>11.513513513513514</v>
      </c>
      <c r="G10" s="98">
        <f>'Etat délibération 2ème Année'!C13</f>
        <v>11.297619047619047</v>
      </c>
      <c r="H10" s="98">
        <f aca="true" t="shared" si="1" ref="H10:H17">(F10+G10)/2</f>
        <v>11.40556628056628</v>
      </c>
      <c r="I10" s="98">
        <f>'Etat délibération 1ère Année'!D13</f>
        <v>10.445945945945946</v>
      </c>
      <c r="J10" s="98">
        <f>'Etat délibération 2ème Année'!D13</f>
        <v>9.875</v>
      </c>
      <c r="K10" s="98">
        <f aca="true" t="shared" si="2" ref="K10:K17">(I10+J10)/2</f>
        <v>10.160472972972972</v>
      </c>
      <c r="L10" s="99">
        <f>'P.F.F'!L12</f>
        <v>13.88888888888889</v>
      </c>
      <c r="M10" s="96">
        <f aca="true" t="shared" si="3" ref="M10:M17">(E10*3+H10*2+K10*3+L10*2)/10</f>
        <v>11.852404064779066</v>
      </c>
      <c r="N10" s="121" t="s">
        <v>139</v>
      </c>
      <c r="O10" s="9"/>
    </row>
    <row r="11" spans="1:15" ht="19.5" customHeight="1">
      <c r="A11" s="111">
        <v>9683</v>
      </c>
      <c r="B11" s="112"/>
      <c r="C11" s="98">
        <f>'Etat délibération 1ère Année'!B14</f>
        <v>7.525675675675677</v>
      </c>
      <c r="D11" s="98">
        <f>Contrôles!T17</f>
        <v>11.070238095238096</v>
      </c>
      <c r="E11" s="98">
        <f t="shared" si="0"/>
        <v>9.297956885456887</v>
      </c>
      <c r="F11" s="98">
        <f>'Etat délibération 1ère Année'!C14</f>
        <v>11.554054054054054</v>
      </c>
      <c r="G11" s="98">
        <f>'Etat délibération 2ème Année'!C14</f>
        <v>11.238095238095237</v>
      </c>
      <c r="H11" s="98">
        <f t="shared" si="1"/>
        <v>11.396074646074645</v>
      </c>
      <c r="I11" s="98">
        <f>'Etat délibération 1ère Année'!D14</f>
        <v>9.486486486486486</v>
      </c>
      <c r="J11" s="98">
        <f>'Etat délibération 2ème Année'!D14</f>
        <v>9.056818181818182</v>
      </c>
      <c r="K11" s="98">
        <f t="shared" si="2"/>
        <v>9.271652334152334</v>
      </c>
      <c r="L11" s="99">
        <f>'P.F.F'!L13</f>
        <v>11.333333333333334</v>
      </c>
      <c r="M11" s="96">
        <f t="shared" si="3"/>
        <v>10.116764361764364</v>
      </c>
      <c r="N11" s="121" t="s">
        <v>139</v>
      </c>
      <c r="O11" s="9"/>
    </row>
    <row r="12" spans="1:15" ht="19.5" customHeight="1">
      <c r="A12" s="111">
        <v>9641</v>
      </c>
      <c r="B12" s="112"/>
      <c r="C12" s="98">
        <f>'Etat délibération 1ère Année'!B15</f>
        <v>12.971036036036036</v>
      </c>
      <c r="D12" s="98">
        <f>Contrôles!T18</f>
        <v>13.297023809523807</v>
      </c>
      <c r="E12" s="98">
        <f t="shared" si="0"/>
        <v>13.134029922779922</v>
      </c>
      <c r="F12" s="98">
        <f>'Etat délibération 1ère Année'!C15</f>
        <v>12.756756756756756</v>
      </c>
      <c r="G12" s="98">
        <f>'Etat délibération 2ème Année'!C15</f>
        <v>11.428571428571429</v>
      </c>
      <c r="H12" s="98">
        <f t="shared" si="1"/>
        <v>12.092664092664092</v>
      </c>
      <c r="I12" s="98">
        <f>'Etat délibération 1ère Année'!D15</f>
        <v>12.41891891891892</v>
      </c>
      <c r="J12" s="98">
        <f>'Etat délibération 2ème Année'!D15</f>
        <v>10.761363636363637</v>
      </c>
      <c r="K12" s="98">
        <f t="shared" si="2"/>
        <v>11.590141277641278</v>
      </c>
      <c r="L12" s="99">
        <f>'P.F.F'!L14</f>
        <v>14.11111111111111</v>
      </c>
      <c r="M12" s="96">
        <f t="shared" si="3"/>
        <v>12.658006400881401</v>
      </c>
      <c r="N12" s="121" t="s">
        <v>145</v>
      </c>
      <c r="O12" s="9"/>
    </row>
    <row r="13" spans="1:16" ht="19.5" customHeight="1">
      <c r="A13" s="111">
        <v>9707</v>
      </c>
      <c r="B13" s="112"/>
      <c r="C13" s="98">
        <f>'Etat délibération 1ère Année'!B16</f>
        <v>12.177815315315314</v>
      </c>
      <c r="D13" s="98">
        <f>Contrôles!T19</f>
        <v>12.928571428571429</v>
      </c>
      <c r="E13" s="98">
        <f t="shared" si="0"/>
        <v>12.553193371943372</v>
      </c>
      <c r="F13" s="98">
        <f>'Etat délibération 1ère Année'!C16</f>
        <v>11.716216216216216</v>
      </c>
      <c r="G13" s="98">
        <f>'Etat délibération 2ème Année'!C16</f>
        <v>11.363095238095237</v>
      </c>
      <c r="H13" s="98">
        <f t="shared" si="1"/>
        <v>11.539655727155726</v>
      </c>
      <c r="I13" s="98">
        <f>'Etat délibération 1ère Année'!D16</f>
        <v>9.878378378378379</v>
      </c>
      <c r="J13" s="98">
        <f>'Etat délibération 2ème Année'!D16</f>
        <v>9.681818181818182</v>
      </c>
      <c r="K13" s="98">
        <f t="shared" si="2"/>
        <v>9.78009828009828</v>
      </c>
      <c r="L13" s="99">
        <f>'P.F.F'!L15</f>
        <v>12.805555555555555</v>
      </c>
      <c r="M13" s="96">
        <f t="shared" si="3"/>
        <v>11.569029752154751</v>
      </c>
      <c r="N13" s="121" t="s">
        <v>145</v>
      </c>
      <c r="O13" s="9"/>
      <c r="P13" s="15"/>
    </row>
    <row r="14" spans="1:16" ht="19.5" customHeight="1">
      <c r="A14" s="111">
        <v>9728</v>
      </c>
      <c r="B14" s="112"/>
      <c r="C14" s="98">
        <f>'Etat délibération 1ère Année'!B17</f>
        <v>11.689076576576577</v>
      </c>
      <c r="D14" s="98">
        <f>Contrôles!T20</f>
        <v>11.804761904761905</v>
      </c>
      <c r="E14" s="98">
        <f t="shared" si="0"/>
        <v>11.746919240669241</v>
      </c>
      <c r="F14" s="98">
        <f>'Etat délibération 1ère Année'!C17</f>
        <v>10.878378378378379</v>
      </c>
      <c r="G14" s="98">
        <f>'Etat délibération 2ème Année'!C17</f>
        <v>10.952380952380953</v>
      </c>
      <c r="H14" s="98">
        <f t="shared" si="1"/>
        <v>10.915379665379666</v>
      </c>
      <c r="I14" s="98">
        <f>'Etat délibération 1ère Année'!D17</f>
        <v>9.378378378378379</v>
      </c>
      <c r="J14" s="98">
        <f>'Etat délibération 2ème Année'!D17</f>
        <v>8.977272727272727</v>
      </c>
      <c r="K14" s="98">
        <f t="shared" si="2"/>
        <v>9.177825552825553</v>
      </c>
      <c r="L14" s="99">
        <f>'P.F.F'!L16</f>
        <v>12</v>
      </c>
      <c r="M14" s="96">
        <f t="shared" si="3"/>
        <v>10.860499371124371</v>
      </c>
      <c r="N14" s="121" t="s">
        <v>145</v>
      </c>
      <c r="O14" s="9"/>
      <c r="P14" s="15"/>
    </row>
    <row r="15" spans="1:16" ht="19.5" customHeight="1">
      <c r="A15" s="111">
        <v>9713</v>
      </c>
      <c r="B15" s="112"/>
      <c r="C15" s="98">
        <f>'Etat délibération 1ère Année'!B18</f>
        <v>14.910698198198196</v>
      </c>
      <c r="D15" s="98">
        <f>Contrôles!T21</f>
        <v>15.02857142857143</v>
      </c>
      <c r="E15" s="98">
        <f t="shared" si="0"/>
        <v>14.969634813384813</v>
      </c>
      <c r="F15" s="98">
        <f>'Etat délibération 1ère Année'!C18</f>
        <v>14.364864864864865</v>
      </c>
      <c r="G15" s="98">
        <f>'Etat délibération 2ème Année'!C18</f>
        <v>13.464285714285714</v>
      </c>
      <c r="H15" s="98">
        <f t="shared" si="1"/>
        <v>13.91457528957529</v>
      </c>
      <c r="I15" s="98">
        <f>'Etat délibération 1ère Année'!D18</f>
        <v>15.85135135135135</v>
      </c>
      <c r="J15" s="98">
        <f>'Etat délibération 2ème Année'!D18</f>
        <v>12.727272727272727</v>
      </c>
      <c r="K15" s="98">
        <f t="shared" si="2"/>
        <v>14.289312039312039</v>
      </c>
      <c r="L15" s="99">
        <f>'P.F.F'!L17</f>
        <v>12.944444444444445</v>
      </c>
      <c r="M15" s="96">
        <f t="shared" si="3"/>
        <v>14.149488002613003</v>
      </c>
      <c r="N15" s="121" t="s">
        <v>139</v>
      </c>
      <c r="O15" s="9"/>
      <c r="P15" s="15"/>
    </row>
    <row r="16" spans="1:16" ht="19.5" customHeight="1">
      <c r="A16" s="111">
        <v>9724</v>
      </c>
      <c r="B16" s="112"/>
      <c r="C16" s="98">
        <f>'Etat délibération 1ère Année'!B19</f>
        <v>9.838063063063062</v>
      </c>
      <c r="D16" s="98">
        <f>Contrôles!T22</f>
        <v>11.383333333333333</v>
      </c>
      <c r="E16" s="98">
        <f t="shared" si="0"/>
        <v>10.610698198198197</v>
      </c>
      <c r="F16" s="98">
        <f>'Etat délibération 1ère Année'!C19</f>
        <v>10.986486486486486</v>
      </c>
      <c r="G16" s="98">
        <f>'Etat délibération 2ème Année'!C19</f>
        <v>9.369047619047619</v>
      </c>
      <c r="H16" s="98">
        <f t="shared" si="1"/>
        <v>10.177767052767052</v>
      </c>
      <c r="I16" s="98">
        <f>'Etat délibération 1ère Année'!D19</f>
        <v>7.52027027027027</v>
      </c>
      <c r="J16" s="98">
        <f>'Etat délibération 2ème Année'!D19</f>
        <v>8.795454545454545</v>
      </c>
      <c r="K16" s="98">
        <f t="shared" si="2"/>
        <v>8.157862407862407</v>
      </c>
      <c r="L16" s="99">
        <f>'P.F.F'!L18</f>
        <v>11.75</v>
      </c>
      <c r="M16" s="96">
        <f t="shared" si="3"/>
        <v>10.016121592371592</v>
      </c>
      <c r="N16" s="121" t="s">
        <v>145</v>
      </c>
      <c r="O16" s="9"/>
      <c r="P16" s="15"/>
    </row>
    <row r="17" spans="1:16" ht="19.5" customHeight="1">
      <c r="A17" s="111">
        <v>9706</v>
      </c>
      <c r="B17" s="112"/>
      <c r="C17" s="98">
        <f>'Etat délibération 1ère Année'!B20</f>
        <v>12.488513513513514</v>
      </c>
      <c r="D17" s="98">
        <f>Contrôles!T23</f>
        <v>13.053571428571429</v>
      </c>
      <c r="E17" s="98">
        <f t="shared" si="0"/>
        <v>12.77104247104247</v>
      </c>
      <c r="F17" s="98">
        <f>'Etat délibération 1ère Année'!C20</f>
        <v>12.27027027027027</v>
      </c>
      <c r="G17" s="98">
        <f>'Etat délibération 2ème Année'!C20</f>
        <v>11.05952380952381</v>
      </c>
      <c r="H17" s="98">
        <f t="shared" si="1"/>
        <v>11.66489703989704</v>
      </c>
      <c r="I17" s="98">
        <f>'Etat délibération 1ère Année'!D20</f>
        <v>10.06081081081081</v>
      </c>
      <c r="J17" s="98">
        <f>'Etat délibération 2ème Année'!D20</f>
        <v>10.522727272727273</v>
      </c>
      <c r="K17" s="98">
        <f t="shared" si="2"/>
        <v>10.291769041769042</v>
      </c>
      <c r="L17" s="99">
        <f>'P.F.F'!L19</f>
        <v>12.916666666666666</v>
      </c>
      <c r="M17" s="96">
        <f t="shared" si="3"/>
        <v>11.835156195156195</v>
      </c>
      <c r="N17" s="121" t="s">
        <v>145</v>
      </c>
      <c r="O17" s="9"/>
      <c r="P17" s="65"/>
    </row>
    <row r="18" spans="1:16" ht="19.5" customHeight="1">
      <c r="A18" s="111">
        <v>9668</v>
      </c>
      <c r="B18" s="112"/>
      <c r="C18" s="98">
        <f>'Etat délibération 1ère Année'!B21</f>
        <v>11.065315315315315</v>
      </c>
      <c r="D18" s="98">
        <f>Contrôles!T24</f>
        <v>11.133333333333335</v>
      </c>
      <c r="E18" s="98">
        <f>(C18+D18)/2</f>
        <v>11.099324324324325</v>
      </c>
      <c r="F18" s="98">
        <f>'Etat délibération 1ère Année'!C21</f>
        <v>10.662162162162161</v>
      </c>
      <c r="G18" s="98">
        <f>'Etat délibération 2ème Année'!C21</f>
        <v>10.452380952380953</v>
      </c>
      <c r="H18" s="98">
        <f>(F18+G18)/2</f>
        <v>10.557271557271557</v>
      </c>
      <c r="I18" s="98">
        <f>'Etat délibération 1ère Année'!D21</f>
        <v>9.932432432432432</v>
      </c>
      <c r="J18" s="98">
        <f>'Etat délibération 2ème Année'!D21</f>
        <v>8.625</v>
      </c>
      <c r="K18" s="98">
        <f>(I18+J18)/2</f>
        <v>9.278716216216216</v>
      </c>
      <c r="L18" s="99">
        <f>'P.F.F'!L20</f>
        <v>12.86111111111111</v>
      </c>
      <c r="M18" s="96">
        <f>(E18*3+H18*2+K18*3+L18*2)/10</f>
        <v>10.797088695838696</v>
      </c>
      <c r="N18" s="121" t="s">
        <v>139</v>
      </c>
      <c r="O18" s="9"/>
      <c r="P18" s="65"/>
    </row>
    <row r="19" spans="1:16" ht="19.5" customHeight="1">
      <c r="A19" s="111">
        <v>9651</v>
      </c>
      <c r="B19" s="112"/>
      <c r="C19" s="98">
        <f>'Etat délibération 1ère Année'!B22</f>
        <v>12.981306306306307</v>
      </c>
      <c r="D19" s="98">
        <f>Contrôles!T25</f>
        <v>14.524999999999999</v>
      </c>
      <c r="E19" s="98">
        <f>(C19+D19)/2</f>
        <v>13.753153153153153</v>
      </c>
      <c r="F19" s="98">
        <f>'Etat délibération 1ère Année'!C22</f>
        <v>12.391891891891891</v>
      </c>
      <c r="G19" s="98">
        <f>'Etat délibération 2ème Année'!C22</f>
        <v>12.05952380952381</v>
      </c>
      <c r="H19" s="98">
        <f>(F19+G19)/2</f>
        <v>12.22570785070785</v>
      </c>
      <c r="I19" s="98">
        <f>'Etat délibération 1ère Année'!D22</f>
        <v>12.60135135135135</v>
      </c>
      <c r="J19" s="98">
        <f>'Etat délibération 2ème Année'!D22</f>
        <v>11.727272727272727</v>
      </c>
      <c r="K19" s="98">
        <f>(I19+J19)/2</f>
        <v>12.164312039312039</v>
      </c>
      <c r="L19" s="99">
        <f>'P.F.F'!L21</f>
        <v>13</v>
      </c>
      <c r="M19" s="96">
        <f>(E19*3+H19*2+K19*3+L19*2)/10</f>
        <v>12.820381127881129</v>
      </c>
      <c r="N19" s="121" t="s">
        <v>139</v>
      </c>
      <c r="O19" s="9"/>
      <c r="P19" s="15"/>
    </row>
    <row r="20" spans="1:15" ht="19.5" customHeight="1">
      <c r="A20" s="111">
        <v>9663</v>
      </c>
      <c r="B20" s="112"/>
      <c r="C20" s="98">
        <f>'Etat délibération 1ère Année'!B23</f>
        <v>8.15045045045045</v>
      </c>
      <c r="D20" s="98">
        <f>Contrôles!T26</f>
        <v>11.764285714285714</v>
      </c>
      <c r="E20" s="98">
        <f>(C20+D20)/2</f>
        <v>9.957368082368081</v>
      </c>
      <c r="F20" s="98">
        <f>'Etat délibération 1ère Année'!C23</f>
        <v>9.91891891891892</v>
      </c>
      <c r="G20" s="98">
        <f>'Etat délibération 2ème Année'!C23</f>
        <v>11.666666666666666</v>
      </c>
      <c r="H20" s="98">
        <f>(F20+G20)/2</f>
        <v>10.792792792792792</v>
      </c>
      <c r="I20" s="98">
        <f>'Etat délibération 1ère Année'!D23</f>
        <v>9.41891891891892</v>
      </c>
      <c r="J20" s="98">
        <f>'Etat délibération 2ème Année'!D23</f>
        <v>8.659090909090908</v>
      </c>
      <c r="K20" s="98">
        <f>(I20+J20)/2</f>
        <v>9.039004914004913</v>
      </c>
      <c r="L20" s="99">
        <f>'P.F.F'!L22</f>
        <v>12.11111111111111</v>
      </c>
      <c r="M20" s="96">
        <f>(E20*3+H20*2+K20*3+L20*2)/10</f>
        <v>10.279692679692678</v>
      </c>
      <c r="N20" s="121" t="s">
        <v>145</v>
      </c>
      <c r="O20" s="9"/>
    </row>
    <row r="21" spans="1:15" ht="19.5" customHeight="1">
      <c r="A21" s="111">
        <v>9736</v>
      </c>
      <c r="B21" s="112"/>
      <c r="C21" s="98">
        <f>'Etat délibération 1ère Année'!B24</f>
        <v>9.739414414414416</v>
      </c>
      <c r="D21" s="98">
        <f>Contrôles!T27</f>
        <v>11.689285714285715</v>
      </c>
      <c r="E21" s="98">
        <f>(C21+D21)/2</f>
        <v>10.714350064350064</v>
      </c>
      <c r="F21" s="98">
        <f>'Etat délibération 1ère Année'!C24</f>
        <v>12.608108108108109</v>
      </c>
      <c r="G21" s="98">
        <f>'Etat délibération 2ème Année'!C24</f>
        <v>11.69047619047619</v>
      </c>
      <c r="H21" s="98">
        <f>(F21+G21)/2</f>
        <v>12.14929214929215</v>
      </c>
      <c r="I21" s="98">
        <f>'Etat délibération 1ère Année'!D24</f>
        <v>10.641891891891891</v>
      </c>
      <c r="J21" s="98">
        <f>'Etat délibération 2ème Année'!D24</f>
        <v>10.590909090909092</v>
      </c>
      <c r="K21" s="98">
        <f>(I21+J21)/2</f>
        <v>10.61640049140049</v>
      </c>
      <c r="L21" s="99">
        <f>'P.F.F'!L23</f>
        <v>12.25</v>
      </c>
      <c r="M21" s="96">
        <f>(E21*3+H21*2+K21*3+L21*2)/10</f>
        <v>11.279083596583595</v>
      </c>
      <c r="N21" s="121" t="s">
        <v>145</v>
      </c>
      <c r="O21" s="9"/>
    </row>
    <row r="22" spans="1:15" ht="19.5" customHeight="1">
      <c r="A22" s="111">
        <v>9656</v>
      </c>
      <c r="B22" s="112"/>
      <c r="C22" s="98">
        <f>'Etat délibération 1ère Année'!B25</f>
        <v>11.521373873873873</v>
      </c>
      <c r="D22" s="98">
        <f>Contrôles!T28</f>
        <v>13.429166666666669</v>
      </c>
      <c r="E22" s="98">
        <f>(C22+D22)/2</f>
        <v>12.475270270270272</v>
      </c>
      <c r="F22" s="98">
        <f>'Etat délibération 1ère Année'!C25</f>
        <v>12.405405405405405</v>
      </c>
      <c r="G22" s="98">
        <f>'Etat délibération 2ème Année'!C25</f>
        <v>10.797619047619047</v>
      </c>
      <c r="H22" s="98">
        <f>(F22+G22)/2</f>
        <v>11.601512226512227</v>
      </c>
      <c r="I22" s="98">
        <f>'Etat délibération 1ère Année'!D25</f>
        <v>10.202702702702704</v>
      </c>
      <c r="J22" s="98">
        <f>'Etat délibération 2ème Année'!D25</f>
        <v>12.147727272727273</v>
      </c>
      <c r="K22" s="98">
        <f>(I22+J22)/2</f>
        <v>11.175214987714988</v>
      </c>
      <c r="L22" s="99">
        <f>'P.F.F'!L24</f>
        <v>13.63888888888889</v>
      </c>
      <c r="M22" s="96">
        <f>(E22*3+H22*2+K22*3+L22*2)/10</f>
        <v>12.1432258004758</v>
      </c>
      <c r="N22" s="121" t="s">
        <v>139</v>
      </c>
      <c r="O22" s="9"/>
    </row>
    <row r="23" spans="1:15" ht="16.5" customHeight="1">
      <c r="A23" s="27" t="s">
        <v>75</v>
      </c>
      <c r="O23" s="9"/>
    </row>
    <row r="24" spans="2:14" ht="12.75" customHeight="1" hidden="1" thickBot="1">
      <c r="B24" s="25" t="s">
        <v>74</v>
      </c>
      <c r="C24" s="113">
        <f>'Etat délibération 1ère Année'!B26</f>
        <v>0</v>
      </c>
      <c r="D24" s="113">
        <f>'Etat délibération 2ème Année'!$B$12</f>
        <v>11.859523809523811</v>
      </c>
      <c r="E24" s="114">
        <v>13.55</v>
      </c>
      <c r="F24" s="61">
        <f>'Etat délibération 2ème Année'!B26</f>
        <v>0</v>
      </c>
      <c r="G24" s="62">
        <f>'Etat délibération 2ème Année'!C26</f>
        <v>0</v>
      </c>
      <c r="H24" s="63">
        <f>'Etat délibération 2ème Année'!D26</f>
        <v>0</v>
      </c>
      <c r="I24" s="61">
        <f>(C24+F24)/2</f>
        <v>0</v>
      </c>
      <c r="J24" s="62">
        <f>(D24+G24)/2</f>
        <v>5.9297619047619055</v>
      </c>
      <c r="K24" s="63">
        <f>(E24+H24)/2</f>
        <v>6.775</v>
      </c>
      <c r="L24" s="52">
        <v>0</v>
      </c>
      <c r="M24" s="26">
        <f>(I24*3+J24*2+K24*3+L24*2)/10</f>
        <v>3.218452380952381</v>
      </c>
      <c r="N24" s="24"/>
    </row>
    <row r="25" spans="3:5" ht="2.25" customHeight="1">
      <c r="C25" s="115">
        <f>'Etat délibération 1ère Année'!B27</f>
        <v>0</v>
      </c>
      <c r="D25" s="115">
        <f>'Etat délibération 2ème Année'!$B$12</f>
        <v>11.859523809523811</v>
      </c>
      <c r="E25" s="15"/>
    </row>
    <row r="26" spans="2:14" ht="18.75" customHeight="1" thickBot="1">
      <c r="B26" s="157" t="s">
        <v>76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</row>
    <row r="27" spans="1:14" ht="15" customHeight="1" thickBo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8"/>
    </row>
    <row r="28" spans="1:14" ht="10.5" customHeight="1" thickBot="1">
      <c r="A28" s="239" t="s">
        <v>77</v>
      </c>
      <c r="B28" s="239"/>
      <c r="C28" s="239" t="s">
        <v>78</v>
      </c>
      <c r="D28" s="239"/>
      <c r="E28" s="239"/>
      <c r="F28" s="239"/>
      <c r="G28" s="239" t="s">
        <v>80</v>
      </c>
      <c r="H28" s="239"/>
      <c r="I28" s="239"/>
      <c r="J28" s="239" t="s">
        <v>80</v>
      </c>
      <c r="K28" s="239"/>
      <c r="L28" s="239"/>
      <c r="M28" s="239"/>
      <c r="N28" s="74" t="s">
        <v>80</v>
      </c>
    </row>
    <row r="29" spans="1:14" ht="24" customHeight="1" thickBo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</row>
    <row r="30" spans="1:14" ht="35.25" customHeight="1" thickBo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4" ht="24" customHeight="1" thickBo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</row>
  </sheetData>
  <sheetProtection/>
  <mergeCells count="31">
    <mergeCell ref="B5:N5"/>
    <mergeCell ref="L7:L8"/>
    <mergeCell ref="L1:N1"/>
    <mergeCell ref="G27:I27"/>
    <mergeCell ref="C28:F28"/>
    <mergeCell ref="N29:N31"/>
    <mergeCell ref="J29:M31"/>
    <mergeCell ref="G29:I31"/>
    <mergeCell ref="G28:I28"/>
    <mergeCell ref="C1:K1"/>
    <mergeCell ref="C29:F31"/>
    <mergeCell ref="M7:M8"/>
    <mergeCell ref="F7:H7"/>
    <mergeCell ref="B6:J6"/>
    <mergeCell ref="J27:M27"/>
    <mergeCell ref="C27:F27"/>
    <mergeCell ref="A29:B31"/>
    <mergeCell ref="A27:B27"/>
    <mergeCell ref="A7:A8"/>
    <mergeCell ref="J28:M28"/>
    <mergeCell ref="B26:N26"/>
    <mergeCell ref="L2:N2"/>
    <mergeCell ref="N7:N8"/>
    <mergeCell ref="C2:K2"/>
    <mergeCell ref="B4:N4"/>
    <mergeCell ref="A1:B2"/>
    <mergeCell ref="A28:B28"/>
    <mergeCell ref="B7:B8"/>
    <mergeCell ref="C7:E7"/>
    <mergeCell ref="J3:N3"/>
    <mergeCell ref="I7:K7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F28"/>
  <sheetViews>
    <sheetView zoomScale="96" zoomScaleNormal="96" zoomScalePageLayoutView="0" workbookViewId="0" topLeftCell="A1">
      <selection activeCell="B21" sqref="B21"/>
    </sheetView>
  </sheetViews>
  <sheetFormatPr defaultColWidth="11.421875" defaultRowHeight="12.75"/>
  <cols>
    <col min="1" max="1" width="8.57421875" style="0" customWidth="1"/>
    <col min="2" max="2" width="30.00390625" style="0" customWidth="1"/>
    <col min="3" max="4" width="11.57421875" style="0" bestFit="1" customWidth="1"/>
    <col min="5" max="5" width="12.00390625" style="0" bestFit="1" customWidth="1"/>
    <col min="6" max="6" width="17.28125" style="0" bestFit="1" customWidth="1"/>
  </cols>
  <sheetData>
    <row r="1" spans="1:6" ht="24.75" customHeight="1">
      <c r="A1" s="136"/>
      <c r="B1" s="136"/>
      <c r="C1" s="137"/>
      <c r="D1" s="137"/>
      <c r="E1" s="137"/>
      <c r="F1" s="83" t="s">
        <v>186</v>
      </c>
    </row>
    <row r="2" spans="1:6" ht="17.25" customHeight="1">
      <c r="A2" s="136"/>
      <c r="B2" s="136"/>
      <c r="C2" s="138"/>
      <c r="D2" s="137"/>
      <c r="E2" s="137"/>
      <c r="F2" s="83" t="s">
        <v>184</v>
      </c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ht="6.75" customHeight="1">
      <c r="A5" s="2"/>
    </row>
    <row r="6" spans="1:6" ht="18.75" customHeight="1">
      <c r="A6" s="140" t="s">
        <v>1</v>
      </c>
      <c r="B6" s="141"/>
      <c r="C6" s="141"/>
      <c r="D6" s="141"/>
      <c r="E6" s="141"/>
      <c r="F6" s="142"/>
    </row>
    <row r="7" spans="1:6" ht="15.75">
      <c r="A7" s="130" t="s">
        <v>129</v>
      </c>
      <c r="B7" s="131"/>
      <c r="C7" s="131"/>
      <c r="D7" s="131"/>
      <c r="E7" s="131"/>
      <c r="F7" s="132"/>
    </row>
    <row r="8" spans="1:2" ht="15.75">
      <c r="A8" s="3"/>
      <c r="B8" s="4"/>
    </row>
    <row r="9" spans="1:6" ht="32.25" customHeight="1">
      <c r="A9" s="133" t="s">
        <v>185</v>
      </c>
      <c r="B9" s="134"/>
      <c r="C9" s="134" t="s">
        <v>36</v>
      </c>
      <c r="D9" s="134"/>
      <c r="E9" s="134"/>
      <c r="F9" s="135"/>
    </row>
    <row r="10" spans="1:6" ht="22.5" customHeight="1">
      <c r="A10" s="144" t="s">
        <v>2</v>
      </c>
      <c r="B10" s="144" t="s">
        <v>3</v>
      </c>
      <c r="C10" s="37" t="s">
        <v>4</v>
      </c>
      <c r="D10" s="37" t="s">
        <v>5</v>
      </c>
      <c r="E10" s="37" t="s">
        <v>6</v>
      </c>
      <c r="F10" s="144" t="s">
        <v>7</v>
      </c>
    </row>
    <row r="11" spans="1:6" ht="12.75">
      <c r="A11" s="144"/>
      <c r="B11" s="144"/>
      <c r="C11" s="56"/>
      <c r="D11" s="56"/>
      <c r="E11" s="56"/>
      <c r="F11" s="144"/>
    </row>
    <row r="12" spans="1:6" ht="16.5" customHeight="1">
      <c r="A12" s="104">
        <v>9734</v>
      </c>
      <c r="B12" s="105"/>
      <c r="C12" s="18">
        <v>14</v>
      </c>
      <c r="D12" s="18">
        <v>13</v>
      </c>
      <c r="E12" s="18"/>
      <c r="F12" s="17">
        <f>AVERAGE(C12:E12)</f>
        <v>13.5</v>
      </c>
    </row>
    <row r="13" spans="1:6" ht="16.5" customHeight="1">
      <c r="A13" s="104">
        <v>9650</v>
      </c>
      <c r="B13" s="105"/>
      <c r="C13" s="18">
        <v>14</v>
      </c>
      <c r="D13" s="18">
        <v>14</v>
      </c>
      <c r="E13" s="18"/>
      <c r="F13" s="17">
        <f aca="true" t="shared" si="0" ref="F13:F25">AVERAGE(C13:E13)</f>
        <v>14</v>
      </c>
    </row>
    <row r="14" spans="1:6" ht="16.5" customHeight="1">
      <c r="A14" s="104">
        <v>9683</v>
      </c>
      <c r="B14" s="105"/>
      <c r="C14" s="18">
        <v>14</v>
      </c>
      <c r="D14" s="18">
        <v>12</v>
      </c>
      <c r="E14" s="18"/>
      <c r="F14" s="17">
        <f t="shared" si="0"/>
        <v>13</v>
      </c>
    </row>
    <row r="15" spans="1:6" ht="16.5" customHeight="1">
      <c r="A15" s="104">
        <v>9641</v>
      </c>
      <c r="B15" s="105"/>
      <c r="C15" s="18">
        <v>16</v>
      </c>
      <c r="D15" s="18">
        <v>16</v>
      </c>
      <c r="E15" s="18"/>
      <c r="F15" s="17">
        <f t="shared" si="0"/>
        <v>16</v>
      </c>
    </row>
    <row r="16" spans="1:6" ht="16.5" customHeight="1">
      <c r="A16" s="104">
        <v>9707</v>
      </c>
      <c r="B16" s="105"/>
      <c r="C16" s="18">
        <v>15</v>
      </c>
      <c r="D16" s="18">
        <v>14</v>
      </c>
      <c r="E16" s="18"/>
      <c r="F16" s="17">
        <f t="shared" si="0"/>
        <v>14.5</v>
      </c>
    </row>
    <row r="17" spans="1:6" ht="16.5" customHeight="1">
      <c r="A17" s="104">
        <v>9728</v>
      </c>
      <c r="B17" s="105"/>
      <c r="C17" s="18">
        <v>13</v>
      </c>
      <c r="D17" s="18">
        <v>12</v>
      </c>
      <c r="E17" s="18"/>
      <c r="F17" s="17">
        <f t="shared" si="0"/>
        <v>12.5</v>
      </c>
    </row>
    <row r="18" spans="1:6" ht="16.5" customHeight="1">
      <c r="A18" s="104">
        <v>9713</v>
      </c>
      <c r="B18" s="105"/>
      <c r="C18" s="18">
        <v>18</v>
      </c>
      <c r="D18" s="18">
        <v>18</v>
      </c>
      <c r="E18" s="18"/>
      <c r="F18" s="17">
        <f t="shared" si="0"/>
        <v>18</v>
      </c>
    </row>
    <row r="19" spans="1:6" ht="16.5" customHeight="1">
      <c r="A19" s="104">
        <v>9724</v>
      </c>
      <c r="B19" s="105"/>
      <c r="C19" s="18">
        <v>13</v>
      </c>
      <c r="D19" s="18">
        <v>13</v>
      </c>
      <c r="E19" s="18"/>
      <c r="F19" s="17">
        <f t="shared" si="0"/>
        <v>13</v>
      </c>
    </row>
    <row r="20" spans="1:6" ht="16.5" customHeight="1">
      <c r="A20" s="104">
        <v>9706</v>
      </c>
      <c r="B20" s="105"/>
      <c r="C20" s="18">
        <v>15</v>
      </c>
      <c r="D20" s="18">
        <v>15</v>
      </c>
      <c r="E20" s="18"/>
      <c r="F20" s="17">
        <f t="shared" si="0"/>
        <v>15</v>
      </c>
    </row>
    <row r="21" spans="1:6" ht="16.5" customHeight="1">
      <c r="A21" s="104">
        <v>9668</v>
      </c>
      <c r="B21" s="105"/>
      <c r="C21" s="18">
        <v>14</v>
      </c>
      <c r="D21" s="18">
        <v>14</v>
      </c>
      <c r="E21" s="18"/>
      <c r="F21" s="17">
        <f t="shared" si="0"/>
        <v>14</v>
      </c>
    </row>
    <row r="22" spans="1:6" ht="16.5" customHeight="1">
      <c r="A22" s="104">
        <v>9651</v>
      </c>
      <c r="B22" s="105"/>
      <c r="C22" s="18">
        <v>18</v>
      </c>
      <c r="D22" s="18">
        <v>18</v>
      </c>
      <c r="E22" s="18"/>
      <c r="F22" s="17">
        <f t="shared" si="0"/>
        <v>18</v>
      </c>
    </row>
    <row r="23" spans="1:6" ht="16.5" customHeight="1">
      <c r="A23" s="104">
        <v>9663</v>
      </c>
      <c r="B23" s="105"/>
      <c r="C23" s="16">
        <v>14</v>
      </c>
      <c r="D23" s="16">
        <v>14</v>
      </c>
      <c r="E23" s="18"/>
      <c r="F23" s="17">
        <f t="shared" si="0"/>
        <v>14</v>
      </c>
    </row>
    <row r="24" spans="1:6" ht="16.5" customHeight="1">
      <c r="A24" s="104">
        <v>9736</v>
      </c>
      <c r="B24" s="105"/>
      <c r="C24" s="16">
        <v>14</v>
      </c>
      <c r="D24" s="16">
        <v>13</v>
      </c>
      <c r="E24" s="18"/>
      <c r="F24" s="17">
        <f t="shared" si="0"/>
        <v>13.5</v>
      </c>
    </row>
    <row r="25" spans="1:6" ht="16.5" customHeight="1">
      <c r="A25" s="104">
        <v>9656</v>
      </c>
      <c r="B25" s="105"/>
      <c r="C25" s="16">
        <v>16</v>
      </c>
      <c r="D25" s="16">
        <v>16</v>
      </c>
      <c r="E25" s="16"/>
      <c r="F25" s="17">
        <f t="shared" si="0"/>
        <v>16</v>
      </c>
    </row>
    <row r="28" ht="15.75">
      <c r="D28" s="2" t="s">
        <v>12</v>
      </c>
    </row>
  </sheetData>
  <sheetProtection/>
  <mergeCells count="11">
    <mergeCell ref="A7:F7"/>
    <mergeCell ref="A9:B9"/>
    <mergeCell ref="C9:F9"/>
    <mergeCell ref="A10:A11"/>
    <mergeCell ref="B10:B11"/>
    <mergeCell ref="F10:F11"/>
    <mergeCell ref="A1:B2"/>
    <mergeCell ref="C1:E1"/>
    <mergeCell ref="C2:E2"/>
    <mergeCell ref="A4:F4"/>
    <mergeCell ref="A6:F6"/>
  </mergeCells>
  <printOptions/>
  <pageMargins left="0.3937007874015748" right="0" top="0.5118110236220472" bottom="0" header="0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F29"/>
  <sheetViews>
    <sheetView zoomScale="96" zoomScaleNormal="96" zoomScalePageLayoutView="0" workbookViewId="0" topLeftCell="A1">
      <selection activeCell="F2" sqref="F2"/>
    </sheetView>
  </sheetViews>
  <sheetFormatPr defaultColWidth="11.421875" defaultRowHeight="12.75"/>
  <cols>
    <col min="1" max="1" width="8.57421875" style="0" customWidth="1"/>
    <col min="2" max="2" width="25.57421875" style="0" customWidth="1"/>
    <col min="3" max="4" width="10.28125" style="0" customWidth="1"/>
    <col min="5" max="5" width="9.8515625" style="0" customWidth="1"/>
    <col min="6" max="6" width="17.421875" style="0" customWidth="1"/>
  </cols>
  <sheetData>
    <row r="1" spans="1:6" ht="24" customHeight="1">
      <c r="A1" s="136"/>
      <c r="B1" s="136"/>
      <c r="C1" s="137"/>
      <c r="D1" s="137"/>
      <c r="E1" s="137"/>
      <c r="F1" s="83" t="s">
        <v>183</v>
      </c>
    </row>
    <row r="2" spans="1:6" ht="15" customHeight="1">
      <c r="A2" s="136"/>
      <c r="B2" s="136"/>
      <c r="C2" s="138"/>
      <c r="D2" s="138"/>
      <c r="E2" s="145"/>
      <c r="F2" s="83" t="s">
        <v>184</v>
      </c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ht="15.75">
      <c r="A5" s="2"/>
    </row>
    <row r="6" spans="1:6" ht="18.75" customHeight="1">
      <c r="A6" s="140" t="s">
        <v>1</v>
      </c>
      <c r="B6" s="141"/>
      <c r="C6" s="141"/>
      <c r="D6" s="141"/>
      <c r="E6" s="141"/>
      <c r="F6" s="142"/>
    </row>
    <row r="7" spans="1:6" ht="15.75">
      <c r="A7" s="130" t="s">
        <v>129</v>
      </c>
      <c r="B7" s="131"/>
      <c r="C7" s="131"/>
      <c r="D7" s="131"/>
      <c r="E7" s="131"/>
      <c r="F7" s="132"/>
    </row>
    <row r="8" spans="1:6" ht="50.25" customHeight="1">
      <c r="A8" s="133" t="s">
        <v>185</v>
      </c>
      <c r="B8" s="134"/>
      <c r="C8" s="146" t="s">
        <v>37</v>
      </c>
      <c r="D8" s="146"/>
      <c r="E8" s="146"/>
      <c r="F8" s="146"/>
    </row>
    <row r="9" ht="15">
      <c r="A9" s="1"/>
    </row>
    <row r="10" spans="1:6" ht="22.5" customHeight="1">
      <c r="A10" s="144" t="s">
        <v>2</v>
      </c>
      <c r="B10" s="144" t="s">
        <v>3</v>
      </c>
      <c r="C10" s="37" t="s">
        <v>4</v>
      </c>
      <c r="D10" s="37" t="s">
        <v>5</v>
      </c>
      <c r="E10" s="37" t="s">
        <v>6</v>
      </c>
      <c r="F10" s="144" t="s">
        <v>7</v>
      </c>
    </row>
    <row r="11" spans="1:6" ht="12.75">
      <c r="A11" s="144"/>
      <c r="B11" s="144"/>
      <c r="C11" s="56"/>
      <c r="D11" s="56"/>
      <c r="E11" s="56"/>
      <c r="F11" s="144"/>
    </row>
    <row r="12" spans="1:6" ht="16.5" customHeight="1">
      <c r="A12" s="104">
        <v>9734</v>
      </c>
      <c r="B12" s="105"/>
      <c r="C12" s="18">
        <v>10.5</v>
      </c>
      <c r="D12" s="18">
        <v>12</v>
      </c>
      <c r="E12" s="18">
        <v>10.5</v>
      </c>
      <c r="F12" s="17">
        <f>AVERAGE(C12:E12)</f>
        <v>11</v>
      </c>
    </row>
    <row r="13" spans="1:6" ht="16.5" customHeight="1">
      <c r="A13" s="104">
        <v>9650</v>
      </c>
      <c r="B13" s="105"/>
      <c r="C13" s="18">
        <v>11.5</v>
      </c>
      <c r="D13" s="18">
        <v>11</v>
      </c>
      <c r="E13" s="18">
        <v>11.5</v>
      </c>
      <c r="F13" s="17">
        <f aca="true" t="shared" si="0" ref="F13:F25">AVERAGE(C13:E13)</f>
        <v>11.333333333333334</v>
      </c>
    </row>
    <row r="14" spans="1:6" ht="16.5" customHeight="1">
      <c r="A14" s="104">
        <v>9683</v>
      </c>
      <c r="B14" s="105"/>
      <c r="C14" s="18">
        <v>9.5</v>
      </c>
      <c r="D14" s="18">
        <v>10</v>
      </c>
      <c r="E14" s="18">
        <v>10</v>
      </c>
      <c r="F14" s="17">
        <f t="shared" si="0"/>
        <v>9.833333333333334</v>
      </c>
    </row>
    <row r="15" spans="1:6" ht="16.5" customHeight="1">
      <c r="A15" s="104">
        <v>9641</v>
      </c>
      <c r="B15" s="105"/>
      <c r="C15" s="18">
        <v>12</v>
      </c>
      <c r="D15" s="18">
        <v>14</v>
      </c>
      <c r="E15" s="18">
        <v>13</v>
      </c>
      <c r="F15" s="17">
        <f t="shared" si="0"/>
        <v>13</v>
      </c>
    </row>
    <row r="16" spans="1:6" ht="16.5" customHeight="1">
      <c r="A16" s="104">
        <v>9707</v>
      </c>
      <c r="B16" s="105"/>
      <c r="C16" s="18">
        <v>11.5</v>
      </c>
      <c r="D16" s="18">
        <v>13</v>
      </c>
      <c r="E16" s="18">
        <v>11.5</v>
      </c>
      <c r="F16" s="17">
        <f t="shared" si="0"/>
        <v>12</v>
      </c>
    </row>
    <row r="17" spans="1:6" ht="16.5" customHeight="1">
      <c r="A17" s="104">
        <v>9728</v>
      </c>
      <c r="B17" s="105"/>
      <c r="C17" s="18">
        <v>9.5</v>
      </c>
      <c r="D17" s="18">
        <v>10</v>
      </c>
      <c r="E17" s="18">
        <v>10.5</v>
      </c>
      <c r="F17" s="17">
        <f t="shared" si="0"/>
        <v>10</v>
      </c>
    </row>
    <row r="18" spans="1:6" ht="16.5" customHeight="1">
      <c r="A18" s="104">
        <v>9713</v>
      </c>
      <c r="B18" s="105"/>
      <c r="C18" s="18">
        <v>14</v>
      </c>
      <c r="D18" s="18">
        <v>15.5</v>
      </c>
      <c r="E18" s="18">
        <v>14</v>
      </c>
      <c r="F18" s="17">
        <f t="shared" si="0"/>
        <v>14.5</v>
      </c>
    </row>
    <row r="19" spans="1:6" ht="16.5" customHeight="1">
      <c r="A19" s="104">
        <v>9724</v>
      </c>
      <c r="B19" s="105"/>
      <c r="C19" s="18">
        <v>9</v>
      </c>
      <c r="D19" s="18">
        <v>10</v>
      </c>
      <c r="E19" s="18">
        <v>9</v>
      </c>
      <c r="F19" s="17">
        <f t="shared" si="0"/>
        <v>9.333333333333334</v>
      </c>
    </row>
    <row r="20" spans="1:6" ht="16.5" customHeight="1">
      <c r="A20" s="104">
        <v>9706</v>
      </c>
      <c r="B20" s="105"/>
      <c r="C20" s="18">
        <v>12</v>
      </c>
      <c r="D20" s="18">
        <v>13.5</v>
      </c>
      <c r="E20" s="18">
        <v>12</v>
      </c>
      <c r="F20" s="17">
        <f t="shared" si="0"/>
        <v>12.5</v>
      </c>
    </row>
    <row r="21" spans="1:6" ht="16.5" customHeight="1">
      <c r="A21" s="104">
        <v>9668</v>
      </c>
      <c r="B21" s="105"/>
      <c r="C21" s="18">
        <v>11</v>
      </c>
      <c r="D21" s="18">
        <v>11.5</v>
      </c>
      <c r="E21" s="18">
        <v>11</v>
      </c>
      <c r="F21" s="17">
        <f t="shared" si="0"/>
        <v>11.166666666666666</v>
      </c>
    </row>
    <row r="22" spans="1:6" ht="16.5" customHeight="1">
      <c r="A22" s="104">
        <v>9651</v>
      </c>
      <c r="B22" s="105"/>
      <c r="C22" s="18">
        <v>17</v>
      </c>
      <c r="D22" s="18">
        <v>18</v>
      </c>
      <c r="E22" s="18">
        <v>17</v>
      </c>
      <c r="F22" s="17">
        <f t="shared" si="0"/>
        <v>17.333333333333332</v>
      </c>
    </row>
    <row r="23" spans="1:6" ht="16.5" customHeight="1">
      <c r="A23" s="104">
        <v>9663</v>
      </c>
      <c r="B23" s="105"/>
      <c r="C23" s="19">
        <v>10.5</v>
      </c>
      <c r="D23" s="19">
        <v>11.5</v>
      </c>
      <c r="E23" s="19">
        <v>10.5</v>
      </c>
      <c r="F23" s="17">
        <f t="shared" si="0"/>
        <v>10.833333333333334</v>
      </c>
    </row>
    <row r="24" spans="1:6" ht="16.5" customHeight="1">
      <c r="A24" s="104">
        <v>9736</v>
      </c>
      <c r="B24" s="105"/>
      <c r="C24" s="19">
        <v>11</v>
      </c>
      <c r="D24" s="19">
        <v>10.5</v>
      </c>
      <c r="E24" s="19">
        <v>11.5</v>
      </c>
      <c r="F24" s="17">
        <f t="shared" si="0"/>
        <v>11</v>
      </c>
    </row>
    <row r="25" spans="1:6" ht="16.5" customHeight="1">
      <c r="A25" s="104">
        <v>9656</v>
      </c>
      <c r="B25" s="105"/>
      <c r="C25" s="19">
        <v>11.5</v>
      </c>
      <c r="D25" s="19">
        <v>11</v>
      </c>
      <c r="E25" s="19">
        <v>12</v>
      </c>
      <c r="F25" s="17">
        <f t="shared" si="0"/>
        <v>11.5</v>
      </c>
    </row>
    <row r="29" ht="15.75">
      <c r="E29" s="2" t="s">
        <v>12</v>
      </c>
    </row>
  </sheetData>
  <sheetProtection/>
  <mergeCells count="11">
    <mergeCell ref="A7:F7"/>
    <mergeCell ref="A8:B8"/>
    <mergeCell ref="C8:F8"/>
    <mergeCell ref="A10:A11"/>
    <mergeCell ref="B10:B11"/>
    <mergeCell ref="F10:F11"/>
    <mergeCell ref="A1:B2"/>
    <mergeCell ref="C1:E1"/>
    <mergeCell ref="C2:E2"/>
    <mergeCell ref="A4:F4"/>
    <mergeCell ref="A6:F6"/>
  </mergeCells>
  <printOptions/>
  <pageMargins left="0.1968503937007874" right="0" top="0.11811023622047245" bottom="0" header="0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O29"/>
  <sheetViews>
    <sheetView zoomScale="93" zoomScaleNormal="93" zoomScalePageLayoutView="0" workbookViewId="0" topLeftCell="A1">
      <selection activeCell="A8" sqref="A8:C8"/>
    </sheetView>
  </sheetViews>
  <sheetFormatPr defaultColWidth="11.421875" defaultRowHeight="12.75"/>
  <cols>
    <col min="1" max="1" width="8.57421875" style="0" customWidth="1"/>
    <col min="2" max="2" width="26.00390625" style="0" customWidth="1"/>
    <col min="3" max="4" width="7.7109375" style="0" customWidth="1"/>
    <col min="5" max="5" width="7.421875" style="0" customWidth="1"/>
    <col min="6" max="7" width="7.7109375" style="0" customWidth="1"/>
    <col min="8" max="8" width="7.7109375" style="0" bestFit="1" customWidth="1"/>
    <col min="9" max="9" width="10.28125" style="0" customWidth="1"/>
  </cols>
  <sheetData>
    <row r="1" spans="1:9" ht="20.25" customHeight="1">
      <c r="A1" s="136"/>
      <c r="B1" s="136"/>
      <c r="C1" s="137"/>
      <c r="D1" s="137"/>
      <c r="E1" s="137"/>
      <c r="F1" s="137"/>
      <c r="G1" s="137"/>
      <c r="H1" s="137" t="s">
        <v>183</v>
      </c>
      <c r="I1" s="137"/>
    </row>
    <row r="2" spans="1:9" ht="16.5" customHeight="1">
      <c r="A2" s="136"/>
      <c r="B2" s="136"/>
      <c r="C2" s="138"/>
      <c r="D2" s="137"/>
      <c r="E2" s="137"/>
      <c r="F2" s="137"/>
      <c r="G2" s="137"/>
      <c r="H2" s="137" t="s">
        <v>184</v>
      </c>
      <c r="I2" s="137"/>
    </row>
    <row r="4" spans="1:9" ht="37.5" customHeight="1">
      <c r="A4" s="139" t="s">
        <v>8</v>
      </c>
      <c r="B4" s="139"/>
      <c r="C4" s="139"/>
      <c r="D4" s="139"/>
      <c r="E4" s="139"/>
      <c r="F4" s="139"/>
      <c r="G4" s="139"/>
      <c r="H4" s="139"/>
      <c r="I4" s="139"/>
    </row>
    <row r="5" spans="1:9" ht="18.75" customHeight="1">
      <c r="A5" s="140" t="s">
        <v>1</v>
      </c>
      <c r="B5" s="141"/>
      <c r="C5" s="141"/>
      <c r="D5" s="141"/>
      <c r="E5" s="141"/>
      <c r="F5" s="141"/>
      <c r="G5" s="141"/>
      <c r="H5" s="141"/>
      <c r="I5" s="142"/>
    </row>
    <row r="6" spans="1:9" ht="15.75">
      <c r="A6" s="130" t="s">
        <v>129</v>
      </c>
      <c r="B6" s="131"/>
      <c r="C6" s="131"/>
      <c r="D6" s="131"/>
      <c r="E6" s="131"/>
      <c r="F6" s="131"/>
      <c r="G6" s="131"/>
      <c r="H6" s="131"/>
      <c r="I6" s="132"/>
    </row>
    <row r="7" spans="1:2" ht="15.75">
      <c r="A7" s="3"/>
      <c r="B7" s="4"/>
    </row>
    <row r="8" spans="1:9" ht="50.25" customHeight="1">
      <c r="A8" s="146" t="s">
        <v>185</v>
      </c>
      <c r="B8" s="146"/>
      <c r="C8" s="146"/>
      <c r="D8" s="146" t="s">
        <v>40</v>
      </c>
      <c r="E8" s="146"/>
      <c r="F8" s="146"/>
      <c r="G8" s="146"/>
      <c r="H8" s="146"/>
      <c r="I8" s="146"/>
    </row>
    <row r="9" ht="15">
      <c r="A9" s="1"/>
    </row>
    <row r="10" spans="1:9" ht="22.5" customHeight="1">
      <c r="A10" s="147" t="s">
        <v>2</v>
      </c>
      <c r="B10" s="143" t="s">
        <v>3</v>
      </c>
      <c r="C10" s="37" t="s">
        <v>4</v>
      </c>
      <c r="D10" s="37" t="s">
        <v>5</v>
      </c>
      <c r="E10" s="37" t="s">
        <v>6</v>
      </c>
      <c r="F10" s="37" t="s">
        <v>9</v>
      </c>
      <c r="G10" s="37" t="s">
        <v>10</v>
      </c>
      <c r="H10" s="37" t="s">
        <v>11</v>
      </c>
      <c r="I10" s="144" t="s">
        <v>7</v>
      </c>
    </row>
    <row r="11" spans="1:9" ht="12.75">
      <c r="A11" s="148"/>
      <c r="B11" s="143"/>
      <c r="C11" s="67"/>
      <c r="D11" s="67"/>
      <c r="E11" s="67"/>
      <c r="F11" s="67"/>
      <c r="G11" s="67"/>
      <c r="H11" s="67"/>
      <c r="I11" s="144"/>
    </row>
    <row r="12" spans="1:15" ht="16.5" customHeight="1">
      <c r="A12" s="104">
        <v>9734</v>
      </c>
      <c r="B12" s="105"/>
      <c r="C12" s="80">
        <v>9.5</v>
      </c>
      <c r="D12" s="80">
        <v>10</v>
      </c>
      <c r="E12" s="18">
        <v>9</v>
      </c>
      <c r="F12" s="18">
        <v>9.5</v>
      </c>
      <c r="G12" s="18"/>
      <c r="H12" s="18"/>
      <c r="I12" s="17">
        <f>AVERAGE(C12:H12)</f>
        <v>9.5</v>
      </c>
      <c r="K12" s="91"/>
      <c r="L12" s="92"/>
      <c r="M12" s="91"/>
      <c r="N12" s="93"/>
      <c r="O12" s="92"/>
    </row>
    <row r="13" spans="1:15" ht="16.5" customHeight="1">
      <c r="A13" s="104">
        <v>9650</v>
      </c>
      <c r="B13" s="105"/>
      <c r="C13" s="80">
        <v>11</v>
      </c>
      <c r="D13" s="80">
        <v>10</v>
      </c>
      <c r="E13" s="18">
        <v>7</v>
      </c>
      <c r="F13" s="18">
        <v>11.5</v>
      </c>
      <c r="G13" s="18"/>
      <c r="H13" s="18"/>
      <c r="I13" s="17">
        <f aca="true" t="shared" si="0" ref="I13:I25">AVERAGE(C13:H13)</f>
        <v>9.875</v>
      </c>
      <c r="K13" s="91"/>
      <c r="L13" s="92"/>
      <c r="M13" s="91"/>
      <c r="N13" s="93"/>
      <c r="O13" s="92"/>
    </row>
    <row r="14" spans="1:15" ht="16.5" customHeight="1">
      <c r="A14" s="104">
        <v>9683</v>
      </c>
      <c r="B14" s="105"/>
      <c r="C14" s="80">
        <v>5</v>
      </c>
      <c r="D14" s="80">
        <v>12</v>
      </c>
      <c r="E14" s="18">
        <v>12</v>
      </c>
      <c r="F14" s="18">
        <v>12</v>
      </c>
      <c r="G14" s="18"/>
      <c r="H14" s="18"/>
      <c r="I14" s="17">
        <f t="shared" si="0"/>
        <v>10.25</v>
      </c>
      <c r="K14" s="91"/>
      <c r="L14" s="92"/>
      <c r="M14" s="91"/>
      <c r="N14" s="93"/>
      <c r="O14" s="92"/>
    </row>
    <row r="15" spans="1:15" ht="16.5" customHeight="1">
      <c r="A15" s="104">
        <v>9641</v>
      </c>
      <c r="B15" s="105"/>
      <c r="C15" s="80">
        <v>15.5</v>
      </c>
      <c r="D15" s="80">
        <v>13</v>
      </c>
      <c r="E15" s="18">
        <v>6</v>
      </c>
      <c r="F15" s="88">
        <v>16</v>
      </c>
      <c r="G15" s="18"/>
      <c r="H15" s="18"/>
      <c r="I15" s="17">
        <f t="shared" si="0"/>
        <v>12.625</v>
      </c>
      <c r="K15" s="91"/>
      <c r="L15" s="92"/>
      <c r="M15" s="91"/>
      <c r="N15" s="93"/>
      <c r="O15" s="92"/>
    </row>
    <row r="16" spans="1:15" ht="16.5" customHeight="1">
      <c r="A16" s="104">
        <v>9707</v>
      </c>
      <c r="B16" s="105"/>
      <c r="C16" s="80">
        <v>18</v>
      </c>
      <c r="D16" s="80">
        <v>14</v>
      </c>
      <c r="E16" s="18">
        <v>15</v>
      </c>
      <c r="F16" s="18">
        <v>15</v>
      </c>
      <c r="G16" s="18"/>
      <c r="H16" s="18"/>
      <c r="I16" s="17">
        <f t="shared" si="0"/>
        <v>15.5</v>
      </c>
      <c r="K16" s="91"/>
      <c r="L16" s="92"/>
      <c r="M16" s="91"/>
      <c r="N16" s="93"/>
      <c r="O16" s="92"/>
    </row>
    <row r="17" spans="1:15" ht="16.5" customHeight="1">
      <c r="A17" s="104">
        <v>9728</v>
      </c>
      <c r="B17" s="105"/>
      <c r="C17" s="80">
        <v>9</v>
      </c>
      <c r="D17" s="80">
        <v>7</v>
      </c>
      <c r="E17" s="18">
        <v>10</v>
      </c>
      <c r="F17" s="18">
        <v>11</v>
      </c>
      <c r="G17" s="18"/>
      <c r="H17" s="18"/>
      <c r="I17" s="17">
        <f t="shared" si="0"/>
        <v>9.25</v>
      </c>
      <c r="K17" s="91"/>
      <c r="L17" s="92"/>
      <c r="M17" s="91"/>
      <c r="N17" s="93"/>
      <c r="O17" s="92"/>
    </row>
    <row r="18" spans="1:15" ht="15.75">
      <c r="A18" s="104">
        <v>9713</v>
      </c>
      <c r="B18" s="105"/>
      <c r="C18" s="80">
        <v>20</v>
      </c>
      <c r="D18" s="80">
        <v>20</v>
      </c>
      <c r="E18" s="18">
        <v>15</v>
      </c>
      <c r="F18" s="88">
        <v>17</v>
      </c>
      <c r="G18" s="18"/>
      <c r="H18" s="18"/>
      <c r="I18" s="17">
        <f t="shared" si="0"/>
        <v>18</v>
      </c>
      <c r="K18" s="91"/>
      <c r="L18" s="92"/>
      <c r="M18" s="91"/>
      <c r="N18" s="93"/>
      <c r="O18" s="92"/>
    </row>
    <row r="19" spans="1:15" ht="16.5" customHeight="1">
      <c r="A19" s="104">
        <v>9724</v>
      </c>
      <c r="B19" s="105"/>
      <c r="C19" s="80">
        <v>9</v>
      </c>
      <c r="D19" s="80">
        <v>11</v>
      </c>
      <c r="E19" s="18">
        <v>7</v>
      </c>
      <c r="F19" s="18">
        <v>9</v>
      </c>
      <c r="G19" s="18"/>
      <c r="H19" s="18"/>
      <c r="I19" s="17">
        <f t="shared" si="0"/>
        <v>9</v>
      </c>
      <c r="K19" s="91"/>
      <c r="L19" s="92"/>
      <c r="M19" s="91"/>
      <c r="N19" s="93"/>
      <c r="O19" s="92"/>
    </row>
    <row r="20" spans="1:15" ht="16.5" customHeight="1">
      <c r="A20" s="104">
        <v>9706</v>
      </c>
      <c r="B20" s="105"/>
      <c r="C20" s="80">
        <v>19</v>
      </c>
      <c r="D20" s="80">
        <v>10</v>
      </c>
      <c r="E20" s="18">
        <v>16</v>
      </c>
      <c r="F20" s="18">
        <v>17.5</v>
      </c>
      <c r="G20" s="18"/>
      <c r="H20" s="18"/>
      <c r="I20" s="17">
        <f t="shared" si="0"/>
        <v>15.625</v>
      </c>
      <c r="K20" s="91"/>
      <c r="L20" s="92"/>
      <c r="M20" s="91"/>
      <c r="N20" s="93"/>
      <c r="O20" s="92"/>
    </row>
    <row r="21" spans="1:15" ht="16.5" customHeight="1">
      <c r="A21" s="104">
        <v>9668</v>
      </c>
      <c r="B21" s="105"/>
      <c r="C21" s="80">
        <v>9</v>
      </c>
      <c r="D21" s="80">
        <v>9</v>
      </c>
      <c r="E21" s="18">
        <v>5</v>
      </c>
      <c r="F21" s="18">
        <v>11</v>
      </c>
      <c r="G21" s="18"/>
      <c r="H21" s="18"/>
      <c r="I21" s="17">
        <f t="shared" si="0"/>
        <v>8.5</v>
      </c>
      <c r="K21" s="91"/>
      <c r="L21" s="92"/>
      <c r="M21" s="91"/>
      <c r="N21" s="93"/>
      <c r="O21" s="92"/>
    </row>
    <row r="22" spans="1:15" ht="16.5" customHeight="1">
      <c r="A22" s="104">
        <v>9651</v>
      </c>
      <c r="B22" s="105"/>
      <c r="C22" s="80">
        <v>20</v>
      </c>
      <c r="D22" s="80">
        <v>15</v>
      </c>
      <c r="E22" s="18">
        <v>19</v>
      </c>
      <c r="F22" s="88">
        <v>20</v>
      </c>
      <c r="G22" s="18"/>
      <c r="H22" s="18"/>
      <c r="I22" s="17">
        <f t="shared" si="0"/>
        <v>18.5</v>
      </c>
      <c r="K22" s="91"/>
      <c r="L22" s="92"/>
      <c r="M22" s="91"/>
      <c r="N22" s="93"/>
      <c r="O22" s="92"/>
    </row>
    <row r="23" spans="1:15" ht="15.75">
      <c r="A23" s="104">
        <v>9663</v>
      </c>
      <c r="B23" s="105"/>
      <c r="C23" s="80">
        <v>17</v>
      </c>
      <c r="D23" s="80">
        <v>14</v>
      </c>
      <c r="E23" s="18">
        <v>10</v>
      </c>
      <c r="F23" s="18">
        <v>13</v>
      </c>
      <c r="G23" s="18"/>
      <c r="H23" s="18"/>
      <c r="I23" s="17">
        <f t="shared" si="0"/>
        <v>13.5</v>
      </c>
      <c r="K23" s="91"/>
      <c r="L23" s="92"/>
      <c r="M23" s="91"/>
      <c r="N23" s="93"/>
      <c r="O23" s="92"/>
    </row>
    <row r="24" spans="1:15" ht="15.75">
      <c r="A24" s="104">
        <v>9736</v>
      </c>
      <c r="B24" s="105"/>
      <c r="C24" s="80">
        <v>13</v>
      </c>
      <c r="D24" s="80">
        <v>10</v>
      </c>
      <c r="E24" s="18">
        <v>10</v>
      </c>
      <c r="F24" s="18">
        <v>14</v>
      </c>
      <c r="G24" s="18"/>
      <c r="H24" s="18"/>
      <c r="I24" s="17">
        <f t="shared" si="0"/>
        <v>11.75</v>
      </c>
      <c r="K24" s="91"/>
      <c r="L24" s="92"/>
      <c r="M24" s="91"/>
      <c r="N24" s="93"/>
      <c r="O24" s="92"/>
    </row>
    <row r="25" spans="1:15" ht="15.75">
      <c r="A25" s="104">
        <v>9656</v>
      </c>
      <c r="B25" s="105"/>
      <c r="C25" s="80">
        <v>20</v>
      </c>
      <c r="D25" s="80">
        <v>18</v>
      </c>
      <c r="E25" s="18">
        <v>17</v>
      </c>
      <c r="F25" s="18">
        <v>18.5</v>
      </c>
      <c r="G25" s="18"/>
      <c r="H25" s="18"/>
      <c r="I25" s="17">
        <f t="shared" si="0"/>
        <v>18.375</v>
      </c>
      <c r="K25" s="91"/>
      <c r="L25" s="92"/>
      <c r="M25" s="91"/>
      <c r="N25" s="93"/>
      <c r="O25" s="92"/>
    </row>
    <row r="29" ht="15.75">
      <c r="E29" s="2" t="s">
        <v>12</v>
      </c>
    </row>
  </sheetData>
  <sheetProtection/>
  <mergeCells count="13">
    <mergeCell ref="A5:I5"/>
    <mergeCell ref="A6:I6"/>
    <mergeCell ref="A8:C8"/>
    <mergeCell ref="D8:I8"/>
    <mergeCell ref="A10:A11"/>
    <mergeCell ref="B10:B11"/>
    <mergeCell ref="I10:I11"/>
    <mergeCell ref="A1:B2"/>
    <mergeCell ref="C1:G1"/>
    <mergeCell ref="H1:I1"/>
    <mergeCell ref="C2:G2"/>
    <mergeCell ref="H2:I2"/>
    <mergeCell ref="A4:I4"/>
  </mergeCells>
  <printOptions/>
  <pageMargins left="0.1968503937007874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K26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8.57421875" style="0" customWidth="1"/>
    <col min="2" max="2" width="31.57421875" style="0" bestFit="1" customWidth="1"/>
    <col min="3" max="3" width="12.00390625" style="0" bestFit="1" customWidth="1"/>
    <col min="4" max="5" width="12.28125" style="0" bestFit="1" customWidth="1"/>
    <col min="6" max="6" width="16.8515625" style="0" customWidth="1"/>
  </cols>
  <sheetData>
    <row r="1" spans="1:6" ht="24.75" customHeight="1">
      <c r="A1" s="136"/>
      <c r="B1" s="136"/>
      <c r="C1" s="137"/>
      <c r="D1" s="137"/>
      <c r="E1" s="137"/>
      <c r="F1" s="83" t="s">
        <v>186</v>
      </c>
    </row>
    <row r="2" spans="1:6" ht="21" customHeight="1">
      <c r="A2" s="136"/>
      <c r="B2" s="136"/>
      <c r="C2" s="138"/>
      <c r="D2" s="137"/>
      <c r="E2" s="137"/>
      <c r="F2" s="83" t="s">
        <v>184</v>
      </c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spans="1:6" ht="18.75" customHeight="1">
      <c r="A5" s="140" t="s">
        <v>1</v>
      </c>
      <c r="B5" s="141"/>
      <c r="C5" s="141"/>
      <c r="D5" s="141"/>
      <c r="E5" s="141"/>
      <c r="F5" s="142"/>
    </row>
    <row r="6" spans="1:6" ht="15.75">
      <c r="A6" s="130" t="s">
        <v>129</v>
      </c>
      <c r="B6" s="131"/>
      <c r="C6" s="131"/>
      <c r="D6" s="131"/>
      <c r="E6" s="131"/>
      <c r="F6" s="132"/>
    </row>
    <row r="7" spans="1:2" ht="15.75">
      <c r="A7" s="3"/>
      <c r="B7" s="4"/>
    </row>
    <row r="8" spans="1:6" ht="48" customHeight="1">
      <c r="A8" s="146" t="s">
        <v>185</v>
      </c>
      <c r="B8" s="146"/>
      <c r="C8" s="146"/>
      <c r="D8" s="146" t="s">
        <v>140</v>
      </c>
      <c r="E8" s="146"/>
      <c r="F8" s="146"/>
    </row>
    <row r="9" ht="15">
      <c r="A9" s="1"/>
    </row>
    <row r="10" spans="1:6" ht="22.5" customHeight="1">
      <c r="A10" s="143" t="s">
        <v>2</v>
      </c>
      <c r="B10" s="143" t="s">
        <v>3</v>
      </c>
      <c r="C10" s="37" t="s">
        <v>4</v>
      </c>
      <c r="D10" s="37" t="s">
        <v>5</v>
      </c>
      <c r="E10" s="37" t="s">
        <v>6</v>
      </c>
      <c r="F10" s="144" t="s">
        <v>7</v>
      </c>
    </row>
    <row r="11" spans="1:11" ht="12.75">
      <c r="A11" s="143"/>
      <c r="B11" s="143"/>
      <c r="C11" s="81"/>
      <c r="D11" s="81"/>
      <c r="E11" s="38"/>
      <c r="F11" s="144"/>
      <c r="H11" s="15"/>
      <c r="I11" s="92"/>
      <c r="J11" s="92"/>
      <c r="K11" s="94"/>
    </row>
    <row r="12" spans="1:11" ht="16.5" customHeight="1">
      <c r="A12" s="104">
        <v>9734</v>
      </c>
      <c r="B12" s="105"/>
      <c r="C12" s="16">
        <v>15</v>
      </c>
      <c r="D12" s="16"/>
      <c r="E12" s="16"/>
      <c r="F12" s="17">
        <f>AVERAGE(C12:E12)</f>
        <v>15</v>
      </c>
      <c r="H12" s="15"/>
      <c r="I12" s="91"/>
      <c r="J12" s="93"/>
      <c r="K12" s="94"/>
    </row>
    <row r="13" spans="1:11" ht="16.5" customHeight="1">
      <c r="A13" s="104">
        <v>9650</v>
      </c>
      <c r="B13" s="105"/>
      <c r="C13" s="16">
        <v>15</v>
      </c>
      <c r="D13" s="16"/>
      <c r="E13" s="16"/>
      <c r="F13" s="17">
        <f aca="true" t="shared" si="0" ref="F13:F25">AVERAGE(C13:E13)</f>
        <v>15</v>
      </c>
      <c r="H13" s="15"/>
      <c r="I13" s="91"/>
      <c r="J13" s="93"/>
      <c r="K13" s="94"/>
    </row>
    <row r="14" spans="1:11" ht="16.5" customHeight="1">
      <c r="A14" s="104">
        <v>9683</v>
      </c>
      <c r="B14" s="105"/>
      <c r="C14" s="16">
        <v>15</v>
      </c>
      <c r="D14" s="16"/>
      <c r="E14" s="16"/>
      <c r="F14" s="17">
        <f t="shared" si="0"/>
        <v>15</v>
      </c>
      <c r="H14" s="15"/>
      <c r="I14" s="91"/>
      <c r="J14" s="93"/>
      <c r="K14" s="94"/>
    </row>
    <row r="15" spans="1:11" ht="16.5" customHeight="1">
      <c r="A15" s="104">
        <v>9641</v>
      </c>
      <c r="B15" s="105"/>
      <c r="C15" s="16">
        <v>16</v>
      </c>
      <c r="D15" s="16"/>
      <c r="E15" s="16"/>
      <c r="F15" s="17">
        <f t="shared" si="0"/>
        <v>16</v>
      </c>
      <c r="H15" s="15"/>
      <c r="I15" s="91"/>
      <c r="J15" s="93"/>
      <c r="K15" s="94"/>
    </row>
    <row r="16" spans="1:11" ht="16.5" customHeight="1">
      <c r="A16" s="104">
        <v>9707</v>
      </c>
      <c r="B16" s="105"/>
      <c r="C16" s="16">
        <v>15</v>
      </c>
      <c r="D16" s="16"/>
      <c r="E16" s="16"/>
      <c r="F16" s="17">
        <f t="shared" si="0"/>
        <v>15</v>
      </c>
      <c r="H16" s="15"/>
      <c r="I16" s="91"/>
      <c r="J16" s="93"/>
      <c r="K16" s="94"/>
    </row>
    <row r="17" spans="1:11" ht="16.5" customHeight="1">
      <c r="A17" s="104">
        <v>9728</v>
      </c>
      <c r="B17" s="105"/>
      <c r="C17" s="16">
        <v>16</v>
      </c>
      <c r="D17" s="16"/>
      <c r="E17" s="16"/>
      <c r="F17" s="17">
        <f t="shared" si="0"/>
        <v>16</v>
      </c>
      <c r="H17" s="15"/>
      <c r="I17" s="91"/>
      <c r="J17" s="93"/>
      <c r="K17" s="94"/>
    </row>
    <row r="18" spans="1:11" ht="16.5" customHeight="1">
      <c r="A18" s="104">
        <v>9713</v>
      </c>
      <c r="B18" s="105"/>
      <c r="C18" s="16">
        <v>16</v>
      </c>
      <c r="D18" s="16"/>
      <c r="E18" s="16"/>
      <c r="F18" s="17">
        <f t="shared" si="0"/>
        <v>16</v>
      </c>
      <c r="H18" s="15"/>
      <c r="I18" s="91"/>
      <c r="J18" s="93"/>
      <c r="K18" s="94"/>
    </row>
    <row r="19" spans="1:11" ht="16.5" customHeight="1">
      <c r="A19" s="104">
        <v>9724</v>
      </c>
      <c r="B19" s="105"/>
      <c r="C19" s="16">
        <v>15</v>
      </c>
      <c r="D19" s="16"/>
      <c r="E19" s="16"/>
      <c r="F19" s="17">
        <f t="shared" si="0"/>
        <v>15</v>
      </c>
      <c r="H19" s="15"/>
      <c r="I19" s="91"/>
      <c r="J19" s="93"/>
      <c r="K19" s="94"/>
    </row>
    <row r="20" spans="1:11" ht="16.5" customHeight="1">
      <c r="A20" s="104">
        <v>9706</v>
      </c>
      <c r="B20" s="105"/>
      <c r="C20" s="16">
        <v>14</v>
      </c>
      <c r="D20" s="16"/>
      <c r="E20" s="16"/>
      <c r="F20" s="17">
        <f t="shared" si="0"/>
        <v>14</v>
      </c>
      <c r="H20" s="15"/>
      <c r="I20" s="91"/>
      <c r="J20" s="93"/>
      <c r="K20" s="94"/>
    </row>
    <row r="21" spans="1:11" ht="16.5" customHeight="1">
      <c r="A21" s="104">
        <v>9668</v>
      </c>
      <c r="B21" s="105"/>
      <c r="C21" s="16">
        <v>15</v>
      </c>
      <c r="D21" s="16"/>
      <c r="E21" s="16"/>
      <c r="F21" s="17">
        <f t="shared" si="0"/>
        <v>15</v>
      </c>
      <c r="H21" s="15"/>
      <c r="I21" s="91"/>
      <c r="J21" s="93"/>
      <c r="K21" s="94"/>
    </row>
    <row r="22" spans="1:11" ht="16.5" customHeight="1">
      <c r="A22" s="104">
        <v>9651</v>
      </c>
      <c r="B22" s="105"/>
      <c r="C22" s="16">
        <v>15</v>
      </c>
      <c r="D22" s="16"/>
      <c r="E22" s="16"/>
      <c r="F22" s="17">
        <f t="shared" si="0"/>
        <v>15</v>
      </c>
      <c r="H22" s="15"/>
      <c r="I22" s="91"/>
      <c r="J22" s="93"/>
      <c r="K22" s="94"/>
    </row>
    <row r="23" spans="1:11" ht="16.5" customHeight="1">
      <c r="A23" s="104">
        <v>9663</v>
      </c>
      <c r="B23" s="105"/>
      <c r="C23" s="16">
        <v>15</v>
      </c>
      <c r="D23" s="16"/>
      <c r="E23" s="16"/>
      <c r="F23" s="17">
        <f t="shared" si="0"/>
        <v>15</v>
      </c>
      <c r="H23" s="15"/>
      <c r="I23" s="91"/>
      <c r="J23" s="93"/>
      <c r="K23" s="94"/>
    </row>
    <row r="24" spans="1:11" ht="16.5" customHeight="1">
      <c r="A24" s="104">
        <v>9736</v>
      </c>
      <c r="B24" s="105"/>
      <c r="C24" s="16">
        <v>15</v>
      </c>
      <c r="D24" s="84"/>
      <c r="E24" s="16"/>
      <c r="F24" s="17">
        <f t="shared" si="0"/>
        <v>15</v>
      </c>
      <c r="H24" s="15"/>
      <c r="I24" s="91"/>
      <c r="J24" s="93"/>
      <c r="K24" s="94"/>
    </row>
    <row r="25" spans="1:11" ht="16.5" customHeight="1">
      <c r="A25" s="104">
        <v>9656</v>
      </c>
      <c r="B25" s="105"/>
      <c r="C25" s="16">
        <v>15</v>
      </c>
      <c r="D25" s="16"/>
      <c r="E25" s="16"/>
      <c r="F25" s="17">
        <f t="shared" si="0"/>
        <v>15</v>
      </c>
      <c r="H25" s="15"/>
      <c r="I25" s="91"/>
      <c r="J25" s="93"/>
      <c r="K25" s="94"/>
    </row>
    <row r="26" spans="4:10" ht="15.75">
      <c r="D26" s="2" t="s">
        <v>12</v>
      </c>
      <c r="H26" s="15"/>
      <c r="I26" s="15"/>
      <c r="J26" s="15"/>
    </row>
  </sheetData>
  <sheetProtection/>
  <mergeCells count="11">
    <mergeCell ref="A6:F6"/>
    <mergeCell ref="A8:C8"/>
    <mergeCell ref="D8:F8"/>
    <mergeCell ref="A10:A11"/>
    <mergeCell ref="B10:B11"/>
    <mergeCell ref="F10:F11"/>
    <mergeCell ref="A1:B2"/>
    <mergeCell ref="C1:E1"/>
    <mergeCell ref="C2:E2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F40"/>
  <sheetViews>
    <sheetView zoomScale="75" zoomScaleNormal="75" zoomScalePageLayoutView="0" workbookViewId="0" topLeftCell="A1">
      <selection activeCell="B13" sqref="B13:B26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3" width="11.57421875" style="0" bestFit="1" customWidth="1"/>
    <col min="4" max="5" width="12.00390625" style="0" bestFit="1" customWidth="1"/>
    <col min="6" max="6" width="24.8515625" style="0" customWidth="1"/>
  </cols>
  <sheetData>
    <row r="1" spans="1:6" ht="22.5" customHeight="1">
      <c r="A1" s="136"/>
      <c r="B1" s="136"/>
      <c r="C1" s="137"/>
      <c r="D1" s="137"/>
      <c r="E1" s="137"/>
      <c r="F1" s="83" t="s">
        <v>183</v>
      </c>
    </row>
    <row r="2" spans="1:6" ht="18" customHeight="1">
      <c r="A2" s="136"/>
      <c r="B2" s="136"/>
      <c r="C2" s="138"/>
      <c r="D2" s="137"/>
      <c r="E2" s="137"/>
      <c r="F2" s="83" t="s">
        <v>184</v>
      </c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ht="15.75">
      <c r="A5" s="2"/>
    </row>
    <row r="6" spans="1:6" ht="18.75" customHeight="1">
      <c r="A6" s="140" t="s">
        <v>1</v>
      </c>
      <c r="B6" s="141"/>
      <c r="C6" s="141"/>
      <c r="D6" s="141"/>
      <c r="E6" s="141"/>
      <c r="F6" s="142"/>
    </row>
    <row r="7" spans="1:6" ht="15.75">
      <c r="A7" s="130" t="s">
        <v>129</v>
      </c>
      <c r="B7" s="131"/>
      <c r="C7" s="131"/>
      <c r="D7" s="131"/>
      <c r="E7" s="131"/>
      <c r="F7" s="132"/>
    </row>
    <row r="8" spans="1:2" ht="15.75">
      <c r="A8" s="3"/>
      <c r="B8" s="4"/>
    </row>
    <row r="9" spans="1:6" ht="34.5" customHeight="1">
      <c r="A9" s="146" t="s">
        <v>185</v>
      </c>
      <c r="B9" s="146"/>
      <c r="C9" s="146"/>
      <c r="D9" s="146" t="s">
        <v>38</v>
      </c>
      <c r="E9" s="146"/>
      <c r="F9" s="146"/>
    </row>
    <row r="10" ht="15">
      <c r="A10" s="1"/>
    </row>
    <row r="11" spans="1:6" ht="22.5" customHeight="1">
      <c r="A11" s="144" t="s">
        <v>2</v>
      </c>
      <c r="B11" s="144" t="s">
        <v>3</v>
      </c>
      <c r="C11" s="37" t="s">
        <v>4</v>
      </c>
      <c r="D11" s="37" t="s">
        <v>5</v>
      </c>
      <c r="E11" s="37" t="s">
        <v>6</v>
      </c>
      <c r="F11" s="144" t="s">
        <v>7</v>
      </c>
    </row>
    <row r="12" spans="1:6" ht="12.75">
      <c r="A12" s="144"/>
      <c r="B12" s="144"/>
      <c r="C12" s="38"/>
      <c r="D12" s="38"/>
      <c r="E12" s="38"/>
      <c r="F12" s="144"/>
    </row>
    <row r="13" spans="1:6" ht="16.5" customHeight="1">
      <c r="A13" s="104">
        <v>9734</v>
      </c>
      <c r="B13" s="105"/>
      <c r="C13" s="19">
        <v>16</v>
      </c>
      <c r="D13" s="19"/>
      <c r="E13" s="19"/>
      <c r="F13" s="17">
        <f>AVERAGE(C13:E13)</f>
        <v>16</v>
      </c>
    </row>
    <row r="14" spans="1:6" ht="16.5" customHeight="1">
      <c r="A14" s="104">
        <v>9650</v>
      </c>
      <c r="B14" s="105"/>
      <c r="C14" s="19">
        <v>15</v>
      </c>
      <c r="D14" s="19"/>
      <c r="E14" s="19"/>
      <c r="F14" s="17">
        <f aca="true" t="shared" si="0" ref="F14:F26">AVERAGE(C14:E14)</f>
        <v>15</v>
      </c>
    </row>
    <row r="15" spans="1:6" ht="16.5" customHeight="1">
      <c r="A15" s="104">
        <v>9683</v>
      </c>
      <c r="B15" s="105"/>
      <c r="C15" s="19">
        <v>15</v>
      </c>
      <c r="D15" s="19"/>
      <c r="E15" s="19"/>
      <c r="F15" s="17">
        <f t="shared" si="0"/>
        <v>15</v>
      </c>
    </row>
    <row r="16" spans="1:6" ht="16.5" customHeight="1">
      <c r="A16" s="104">
        <v>9641</v>
      </c>
      <c r="B16" s="105"/>
      <c r="C16" s="19">
        <v>15</v>
      </c>
      <c r="D16" s="19"/>
      <c r="E16" s="19"/>
      <c r="F16" s="17">
        <f t="shared" si="0"/>
        <v>15</v>
      </c>
    </row>
    <row r="17" spans="1:6" ht="16.5" customHeight="1">
      <c r="A17" s="104">
        <v>9707</v>
      </c>
      <c r="B17" s="105"/>
      <c r="C17" s="19">
        <v>14</v>
      </c>
      <c r="D17" s="19"/>
      <c r="E17" s="19"/>
      <c r="F17" s="17">
        <f t="shared" si="0"/>
        <v>14</v>
      </c>
    </row>
    <row r="18" spans="1:6" ht="16.5" customHeight="1">
      <c r="A18" s="104">
        <v>9728</v>
      </c>
      <c r="B18" s="105"/>
      <c r="C18" s="19">
        <v>14</v>
      </c>
      <c r="D18" s="18"/>
      <c r="E18" s="19"/>
      <c r="F18" s="17">
        <f t="shared" si="0"/>
        <v>14</v>
      </c>
    </row>
    <row r="19" spans="1:6" ht="16.5" customHeight="1">
      <c r="A19" s="104">
        <v>9713</v>
      </c>
      <c r="B19" s="105"/>
      <c r="C19" s="19">
        <v>16</v>
      </c>
      <c r="D19" s="18"/>
      <c r="E19" s="19"/>
      <c r="F19" s="17">
        <f t="shared" si="0"/>
        <v>16</v>
      </c>
    </row>
    <row r="20" spans="1:6" ht="16.5" customHeight="1">
      <c r="A20" s="104">
        <v>9724</v>
      </c>
      <c r="B20" s="105"/>
      <c r="C20" s="19">
        <v>15</v>
      </c>
      <c r="D20" s="18"/>
      <c r="E20" s="19"/>
      <c r="F20" s="17">
        <f t="shared" si="0"/>
        <v>15</v>
      </c>
    </row>
    <row r="21" spans="1:6" ht="16.5" customHeight="1">
      <c r="A21" s="104">
        <v>9706</v>
      </c>
      <c r="B21" s="105"/>
      <c r="C21" s="19">
        <v>15</v>
      </c>
      <c r="D21" s="18"/>
      <c r="E21" s="19"/>
      <c r="F21" s="17">
        <f t="shared" si="0"/>
        <v>15</v>
      </c>
    </row>
    <row r="22" spans="1:6" ht="16.5" customHeight="1">
      <c r="A22" s="104">
        <v>9668</v>
      </c>
      <c r="B22" s="105"/>
      <c r="C22" s="19">
        <v>15</v>
      </c>
      <c r="D22" s="18"/>
      <c r="E22" s="19"/>
      <c r="F22" s="17">
        <f t="shared" si="0"/>
        <v>15</v>
      </c>
    </row>
    <row r="23" spans="1:6" ht="16.5" customHeight="1">
      <c r="A23" s="104">
        <v>9651</v>
      </c>
      <c r="B23" s="105"/>
      <c r="C23" s="19">
        <v>14</v>
      </c>
      <c r="D23" s="19"/>
      <c r="E23" s="19"/>
      <c r="F23" s="17">
        <f t="shared" si="0"/>
        <v>14</v>
      </c>
    </row>
    <row r="24" spans="1:6" ht="16.5" customHeight="1">
      <c r="A24" s="104">
        <v>9663</v>
      </c>
      <c r="B24" s="105"/>
      <c r="C24" s="19">
        <v>15</v>
      </c>
      <c r="D24" s="19"/>
      <c r="E24" s="19"/>
      <c r="F24" s="17">
        <f t="shared" si="0"/>
        <v>15</v>
      </c>
    </row>
    <row r="25" spans="1:6" ht="16.5" customHeight="1">
      <c r="A25" s="104">
        <v>9736</v>
      </c>
      <c r="B25" s="105"/>
      <c r="C25" s="19">
        <v>15</v>
      </c>
      <c r="D25" s="19"/>
      <c r="E25" s="19"/>
      <c r="F25" s="17">
        <f t="shared" si="0"/>
        <v>15</v>
      </c>
    </row>
    <row r="26" spans="1:6" ht="16.5" customHeight="1">
      <c r="A26" s="104">
        <v>9656</v>
      </c>
      <c r="B26" s="105"/>
      <c r="C26" s="19">
        <v>15</v>
      </c>
      <c r="D26" s="19"/>
      <c r="E26" s="19"/>
      <c r="F26" s="17">
        <f t="shared" si="0"/>
        <v>15</v>
      </c>
    </row>
    <row r="40" ht="15.75">
      <c r="D40" s="2" t="s">
        <v>12</v>
      </c>
    </row>
  </sheetData>
  <sheetProtection/>
  <mergeCells count="11">
    <mergeCell ref="A7:F7"/>
    <mergeCell ref="A9:C9"/>
    <mergeCell ref="D9:F9"/>
    <mergeCell ref="A11:A12"/>
    <mergeCell ref="B11:B12"/>
    <mergeCell ref="F11:F12"/>
    <mergeCell ref="A1:B2"/>
    <mergeCell ref="C1:E1"/>
    <mergeCell ref="C2:E2"/>
    <mergeCell ref="A4:F4"/>
    <mergeCell ref="A6:F6"/>
  </mergeCells>
  <printOptions/>
  <pageMargins left="0.3937007874015748" right="0" top="0.31496062992125984" bottom="0" header="0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F27"/>
  <sheetViews>
    <sheetView zoomScalePageLayoutView="0" workbookViewId="0" topLeftCell="A1">
      <selection activeCell="E31" sqref="E30:F31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3" width="12.28125" style="0" bestFit="1" customWidth="1"/>
    <col min="4" max="4" width="11.421875" style="0" customWidth="1"/>
    <col min="5" max="5" width="11.57421875" style="0" customWidth="1"/>
    <col min="6" max="6" width="18.00390625" style="0" customWidth="1"/>
  </cols>
  <sheetData>
    <row r="1" spans="1:6" ht="19.5" customHeight="1">
      <c r="A1" s="136"/>
      <c r="B1" s="136"/>
      <c r="C1" s="137"/>
      <c r="D1" s="137"/>
      <c r="E1" s="137"/>
      <c r="F1" s="83" t="s">
        <v>183</v>
      </c>
    </row>
    <row r="2" spans="1:6" ht="14.25" customHeight="1">
      <c r="A2" s="136"/>
      <c r="B2" s="136"/>
      <c r="C2" s="138"/>
      <c r="D2" s="137"/>
      <c r="E2" s="137"/>
      <c r="F2" s="83" t="s">
        <v>184</v>
      </c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ht="7.5" customHeight="1">
      <c r="A5" s="2"/>
    </row>
    <row r="6" spans="1:6" ht="18.75" customHeight="1">
      <c r="A6" s="140" t="s">
        <v>1</v>
      </c>
      <c r="B6" s="141"/>
      <c r="C6" s="141"/>
      <c r="D6" s="141"/>
      <c r="E6" s="141"/>
      <c r="F6" s="142"/>
    </row>
    <row r="7" spans="1:6" ht="15.75">
      <c r="A7" s="130" t="s">
        <v>129</v>
      </c>
      <c r="B7" s="131"/>
      <c r="C7" s="131"/>
      <c r="D7" s="131"/>
      <c r="E7" s="131"/>
      <c r="F7" s="132"/>
    </row>
    <row r="8" spans="1:2" ht="15.75">
      <c r="A8" s="3"/>
      <c r="B8" s="4"/>
    </row>
    <row r="9" spans="1:6" ht="35.25" customHeight="1">
      <c r="A9" s="133" t="s">
        <v>185</v>
      </c>
      <c r="B9" s="134"/>
      <c r="C9" s="134" t="s">
        <v>147</v>
      </c>
      <c r="D9" s="134"/>
      <c r="E9" s="134"/>
      <c r="F9" s="135"/>
    </row>
    <row r="10" ht="15">
      <c r="A10" s="1"/>
    </row>
    <row r="11" spans="1:6" ht="22.5" customHeight="1">
      <c r="A11" s="143" t="s">
        <v>2</v>
      </c>
      <c r="B11" s="143" t="s">
        <v>3</v>
      </c>
      <c r="C11" s="37" t="s">
        <v>4</v>
      </c>
      <c r="D11" s="37" t="s">
        <v>5</v>
      </c>
      <c r="E11" s="37" t="s">
        <v>6</v>
      </c>
      <c r="F11" s="144" t="s">
        <v>7</v>
      </c>
    </row>
    <row r="12" spans="1:6" ht="12.75">
      <c r="A12" s="143"/>
      <c r="B12" s="143"/>
      <c r="C12" s="81"/>
      <c r="D12" s="81"/>
      <c r="E12" s="81"/>
      <c r="F12" s="144"/>
    </row>
    <row r="13" spans="1:6" ht="16.5" customHeight="1">
      <c r="A13" s="104">
        <v>9734</v>
      </c>
      <c r="B13" s="105"/>
      <c r="C13" s="16">
        <v>14</v>
      </c>
      <c r="D13" s="16"/>
      <c r="E13" s="16"/>
      <c r="F13" s="17">
        <f>AVERAGE(C13:E13)</f>
        <v>14</v>
      </c>
    </row>
    <row r="14" spans="1:6" ht="16.5" customHeight="1">
      <c r="A14" s="104">
        <v>9650</v>
      </c>
      <c r="B14" s="105"/>
      <c r="C14" s="16">
        <v>14</v>
      </c>
      <c r="D14" s="16"/>
      <c r="E14" s="16"/>
      <c r="F14" s="17">
        <f aca="true" t="shared" si="0" ref="F14:F26">AVERAGE(C14:E14)</f>
        <v>14</v>
      </c>
    </row>
    <row r="15" spans="1:6" ht="16.5" customHeight="1">
      <c r="A15" s="104">
        <v>9683</v>
      </c>
      <c r="B15" s="105"/>
      <c r="C15" s="16">
        <v>14</v>
      </c>
      <c r="D15" s="16"/>
      <c r="E15" s="16"/>
      <c r="F15" s="17">
        <f t="shared" si="0"/>
        <v>14</v>
      </c>
    </row>
    <row r="16" spans="1:6" ht="16.5" customHeight="1">
      <c r="A16" s="104">
        <v>9641</v>
      </c>
      <c r="B16" s="105"/>
      <c r="C16" s="16">
        <v>15</v>
      </c>
      <c r="D16" s="16"/>
      <c r="E16" s="16"/>
      <c r="F16" s="17">
        <f t="shared" si="0"/>
        <v>15</v>
      </c>
    </row>
    <row r="17" spans="1:6" ht="16.5" customHeight="1">
      <c r="A17" s="104">
        <v>9707</v>
      </c>
      <c r="B17" s="105"/>
      <c r="C17" s="16">
        <v>14</v>
      </c>
      <c r="D17" s="16"/>
      <c r="E17" s="16"/>
      <c r="F17" s="17">
        <f t="shared" si="0"/>
        <v>14</v>
      </c>
    </row>
    <row r="18" spans="1:6" ht="16.5" customHeight="1">
      <c r="A18" s="104">
        <v>9728</v>
      </c>
      <c r="B18" s="105"/>
      <c r="C18" s="16">
        <v>14</v>
      </c>
      <c r="D18" s="16"/>
      <c r="E18" s="16"/>
      <c r="F18" s="17">
        <f t="shared" si="0"/>
        <v>14</v>
      </c>
    </row>
    <row r="19" spans="1:6" ht="16.5" customHeight="1">
      <c r="A19" s="104">
        <v>9713</v>
      </c>
      <c r="B19" s="105"/>
      <c r="C19" s="16">
        <v>18</v>
      </c>
      <c r="D19" s="16"/>
      <c r="E19" s="16"/>
      <c r="F19" s="17">
        <f t="shared" si="0"/>
        <v>18</v>
      </c>
    </row>
    <row r="20" spans="1:6" ht="16.5" customHeight="1">
      <c r="A20" s="104">
        <v>9724</v>
      </c>
      <c r="B20" s="105"/>
      <c r="C20" s="16">
        <v>14</v>
      </c>
      <c r="D20" s="16"/>
      <c r="E20" s="16"/>
      <c r="F20" s="17">
        <f t="shared" si="0"/>
        <v>14</v>
      </c>
    </row>
    <row r="21" spans="1:6" ht="16.5" customHeight="1">
      <c r="A21" s="104">
        <v>9706</v>
      </c>
      <c r="B21" s="105"/>
      <c r="C21" s="16">
        <v>14</v>
      </c>
      <c r="D21" s="16"/>
      <c r="E21" s="16"/>
      <c r="F21" s="17">
        <f t="shared" si="0"/>
        <v>14</v>
      </c>
    </row>
    <row r="22" spans="1:6" ht="16.5" customHeight="1">
      <c r="A22" s="104">
        <v>9668</v>
      </c>
      <c r="B22" s="105"/>
      <c r="C22" s="16">
        <v>14</v>
      </c>
      <c r="D22" s="16"/>
      <c r="E22" s="16"/>
      <c r="F22" s="17">
        <f t="shared" si="0"/>
        <v>14</v>
      </c>
    </row>
    <row r="23" spans="1:6" ht="16.5" customHeight="1">
      <c r="A23" s="104">
        <v>9651</v>
      </c>
      <c r="B23" s="105"/>
      <c r="C23" s="16">
        <v>14</v>
      </c>
      <c r="D23" s="16"/>
      <c r="E23" s="16"/>
      <c r="F23" s="17">
        <f t="shared" si="0"/>
        <v>14</v>
      </c>
    </row>
    <row r="24" spans="1:6" ht="16.5" customHeight="1">
      <c r="A24" s="104">
        <v>9663</v>
      </c>
      <c r="B24" s="105"/>
      <c r="C24" s="16">
        <v>14</v>
      </c>
      <c r="D24" s="16"/>
      <c r="E24" s="16"/>
      <c r="F24" s="17">
        <f t="shared" si="0"/>
        <v>14</v>
      </c>
    </row>
    <row r="25" spans="1:6" ht="16.5" customHeight="1">
      <c r="A25" s="104">
        <v>9736</v>
      </c>
      <c r="B25" s="105"/>
      <c r="C25" s="16">
        <v>14</v>
      </c>
      <c r="D25" s="16"/>
      <c r="E25" s="16"/>
      <c r="F25" s="17">
        <f t="shared" si="0"/>
        <v>14</v>
      </c>
    </row>
    <row r="26" spans="1:6" ht="16.5" customHeight="1">
      <c r="A26" s="104">
        <v>9656</v>
      </c>
      <c r="B26" s="105"/>
      <c r="C26" s="16">
        <v>14</v>
      </c>
      <c r="D26" s="16"/>
      <c r="E26" s="16"/>
      <c r="F26" s="17">
        <f t="shared" si="0"/>
        <v>14</v>
      </c>
    </row>
    <row r="27" ht="15.75">
      <c r="C27" s="2" t="s">
        <v>12</v>
      </c>
    </row>
  </sheetData>
  <sheetProtection/>
  <mergeCells count="11">
    <mergeCell ref="A7:F7"/>
    <mergeCell ref="A9:B9"/>
    <mergeCell ref="C9:F9"/>
    <mergeCell ref="A11:A12"/>
    <mergeCell ref="B11:B12"/>
    <mergeCell ref="F11:F12"/>
    <mergeCell ref="A1:B2"/>
    <mergeCell ref="C1:E1"/>
    <mergeCell ref="C2:E2"/>
    <mergeCell ref="A4:F4"/>
    <mergeCell ref="A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F27"/>
  <sheetViews>
    <sheetView zoomScalePageLayoutView="0" workbookViewId="0" topLeftCell="A1">
      <selection activeCell="B13" sqref="B13:B26"/>
    </sheetView>
  </sheetViews>
  <sheetFormatPr defaultColWidth="11.421875" defaultRowHeight="12.75"/>
  <cols>
    <col min="1" max="1" width="8.57421875" style="0" customWidth="1"/>
    <col min="2" max="2" width="28.140625" style="0" bestFit="1" customWidth="1"/>
    <col min="3" max="4" width="12.28125" style="0" bestFit="1" customWidth="1"/>
    <col min="5" max="5" width="10.28125" style="0" customWidth="1"/>
    <col min="6" max="6" width="18.140625" style="0" customWidth="1"/>
  </cols>
  <sheetData>
    <row r="1" spans="1:6" ht="20.25" customHeight="1">
      <c r="A1" s="136"/>
      <c r="B1" s="136"/>
      <c r="C1" s="137"/>
      <c r="D1" s="137"/>
      <c r="E1" s="137"/>
      <c r="F1" s="83" t="s">
        <v>183</v>
      </c>
    </row>
    <row r="2" spans="1:6" ht="17.25" customHeight="1">
      <c r="A2" s="136"/>
      <c r="B2" s="136"/>
      <c r="C2" s="138"/>
      <c r="D2" s="137"/>
      <c r="E2" s="137"/>
      <c r="F2" s="83" t="s">
        <v>184</v>
      </c>
    </row>
    <row r="4" spans="1:6" ht="37.5" customHeight="1">
      <c r="A4" s="139" t="s">
        <v>8</v>
      </c>
      <c r="B4" s="139"/>
      <c r="C4" s="139"/>
      <c r="D4" s="139"/>
      <c r="E4" s="139"/>
      <c r="F4" s="139"/>
    </row>
    <row r="5" ht="15.75">
      <c r="A5" s="2"/>
    </row>
    <row r="6" spans="1:6" ht="18.75" customHeight="1">
      <c r="A6" s="140" t="s">
        <v>1</v>
      </c>
      <c r="B6" s="141"/>
      <c r="C6" s="141"/>
      <c r="D6" s="141"/>
      <c r="E6" s="141"/>
      <c r="F6" s="5"/>
    </row>
    <row r="7" spans="1:6" ht="15.75">
      <c r="A7" s="130" t="s">
        <v>129</v>
      </c>
      <c r="B7" s="131"/>
      <c r="C7" s="131"/>
      <c r="D7" s="131"/>
      <c r="E7" s="131"/>
      <c r="F7" s="132"/>
    </row>
    <row r="8" spans="1:2" ht="15.75">
      <c r="A8" s="3"/>
      <c r="B8" s="4"/>
    </row>
    <row r="9" spans="1:6" ht="35.25" customHeight="1">
      <c r="A9" s="133" t="s">
        <v>185</v>
      </c>
      <c r="B9" s="134"/>
      <c r="C9" s="134" t="s">
        <v>109</v>
      </c>
      <c r="D9" s="134"/>
      <c r="E9" s="134"/>
      <c r="F9" s="135"/>
    </row>
    <row r="10" ht="15">
      <c r="A10" s="1"/>
    </row>
    <row r="11" spans="1:6" ht="22.5" customHeight="1">
      <c r="A11" s="144" t="s">
        <v>2</v>
      </c>
      <c r="B11" s="144" t="s">
        <v>3</v>
      </c>
      <c r="C11" s="39" t="s">
        <v>4</v>
      </c>
      <c r="D11" s="39" t="s">
        <v>5</v>
      </c>
      <c r="E11" s="39" t="s">
        <v>6</v>
      </c>
      <c r="F11" s="144" t="s">
        <v>7</v>
      </c>
    </row>
    <row r="12" spans="1:6" ht="12.75">
      <c r="A12" s="144"/>
      <c r="B12" s="144"/>
      <c r="C12" s="82"/>
      <c r="D12" s="82"/>
      <c r="E12" s="40"/>
      <c r="F12" s="144"/>
    </row>
    <row r="13" spans="1:6" ht="16.5" customHeight="1">
      <c r="A13" s="104">
        <v>9734</v>
      </c>
      <c r="B13" s="105"/>
      <c r="C13" s="16">
        <v>8</v>
      </c>
      <c r="D13" s="16"/>
      <c r="E13" s="16"/>
      <c r="F13" s="17">
        <f>AVERAGE(C13:E13)</f>
        <v>8</v>
      </c>
    </row>
    <row r="14" spans="1:6" ht="16.5" customHeight="1">
      <c r="A14" s="104">
        <v>9650</v>
      </c>
      <c r="B14" s="105"/>
      <c r="C14" s="16">
        <v>8</v>
      </c>
      <c r="D14" s="16">
        <v>15</v>
      </c>
      <c r="E14" s="16"/>
      <c r="F14" s="17">
        <f aca="true" t="shared" si="0" ref="F14:F26">AVERAGE(C14:E14)</f>
        <v>11.5</v>
      </c>
    </row>
    <row r="15" spans="1:6" ht="16.5" customHeight="1">
      <c r="A15" s="104">
        <v>9683</v>
      </c>
      <c r="B15" s="105"/>
      <c r="C15" s="16">
        <v>5</v>
      </c>
      <c r="D15" s="16">
        <v>13</v>
      </c>
      <c r="E15" s="16"/>
      <c r="F15" s="17">
        <f t="shared" si="0"/>
        <v>9</v>
      </c>
    </row>
    <row r="16" spans="1:6" ht="16.5" customHeight="1">
      <c r="A16" s="104">
        <v>9641</v>
      </c>
      <c r="B16" s="105"/>
      <c r="C16" s="16">
        <v>8</v>
      </c>
      <c r="D16" s="16">
        <v>12</v>
      </c>
      <c r="E16" s="16"/>
      <c r="F16" s="17">
        <f t="shared" si="0"/>
        <v>10</v>
      </c>
    </row>
    <row r="17" spans="1:6" ht="16.5" customHeight="1">
      <c r="A17" s="104">
        <v>9707</v>
      </c>
      <c r="B17" s="105"/>
      <c r="C17" s="16">
        <v>12</v>
      </c>
      <c r="D17" s="16">
        <v>12</v>
      </c>
      <c r="E17" s="16"/>
      <c r="F17" s="17">
        <f t="shared" si="0"/>
        <v>12</v>
      </c>
    </row>
    <row r="18" spans="1:6" ht="16.5" customHeight="1">
      <c r="A18" s="104">
        <v>9728</v>
      </c>
      <c r="B18" s="105"/>
      <c r="C18" s="16">
        <v>12</v>
      </c>
      <c r="D18" s="16">
        <v>15</v>
      </c>
      <c r="E18" s="16"/>
      <c r="F18" s="17">
        <f t="shared" si="0"/>
        <v>13.5</v>
      </c>
    </row>
    <row r="19" spans="1:6" ht="16.5" customHeight="1">
      <c r="A19" s="104">
        <v>9713</v>
      </c>
      <c r="B19" s="105"/>
      <c r="C19" s="16">
        <v>5</v>
      </c>
      <c r="D19" s="16">
        <v>14</v>
      </c>
      <c r="E19" s="16"/>
      <c r="F19" s="17">
        <f t="shared" si="0"/>
        <v>9.5</v>
      </c>
    </row>
    <row r="20" spans="1:6" ht="16.5" customHeight="1">
      <c r="A20" s="104">
        <v>9724</v>
      </c>
      <c r="B20" s="105"/>
      <c r="C20" s="16">
        <v>7</v>
      </c>
      <c r="D20" s="16">
        <v>12</v>
      </c>
      <c r="E20" s="16"/>
      <c r="F20" s="17">
        <f t="shared" si="0"/>
        <v>9.5</v>
      </c>
    </row>
    <row r="21" spans="1:6" ht="16.5" customHeight="1">
      <c r="A21" s="104">
        <v>9706</v>
      </c>
      <c r="B21" s="105"/>
      <c r="C21" s="16">
        <v>10</v>
      </c>
      <c r="D21" s="16">
        <v>16</v>
      </c>
      <c r="E21" s="16"/>
      <c r="F21" s="17">
        <f t="shared" si="0"/>
        <v>13</v>
      </c>
    </row>
    <row r="22" spans="1:6" ht="16.5" customHeight="1">
      <c r="A22" s="104">
        <v>9668</v>
      </c>
      <c r="B22" s="105"/>
      <c r="C22" s="16">
        <v>0</v>
      </c>
      <c r="D22" s="16">
        <v>10</v>
      </c>
      <c r="E22" s="16"/>
      <c r="F22" s="17">
        <f t="shared" si="0"/>
        <v>5</v>
      </c>
    </row>
    <row r="23" spans="1:6" ht="16.5" customHeight="1">
      <c r="A23" s="104">
        <v>9651</v>
      </c>
      <c r="B23" s="105"/>
      <c r="C23" s="16">
        <v>5</v>
      </c>
      <c r="D23" s="16">
        <v>13</v>
      </c>
      <c r="E23" s="16"/>
      <c r="F23" s="17">
        <f t="shared" si="0"/>
        <v>9</v>
      </c>
    </row>
    <row r="24" spans="1:6" ht="16.5" customHeight="1">
      <c r="A24" s="104">
        <v>9663</v>
      </c>
      <c r="B24" s="105"/>
      <c r="C24" s="16">
        <v>0</v>
      </c>
      <c r="D24" s="16">
        <v>10</v>
      </c>
      <c r="E24" s="16"/>
      <c r="F24" s="17">
        <f t="shared" si="0"/>
        <v>5</v>
      </c>
    </row>
    <row r="25" spans="1:6" ht="16.5" customHeight="1">
      <c r="A25" s="104">
        <v>9736</v>
      </c>
      <c r="B25" s="105"/>
      <c r="C25" s="16">
        <v>5</v>
      </c>
      <c r="D25" s="16">
        <v>0</v>
      </c>
      <c r="E25" s="16"/>
      <c r="F25" s="17">
        <f t="shared" si="0"/>
        <v>2.5</v>
      </c>
    </row>
    <row r="26" spans="1:6" ht="16.5" customHeight="1">
      <c r="A26" s="104">
        <v>9656</v>
      </c>
      <c r="B26" s="105"/>
      <c r="C26" s="16">
        <v>7</v>
      </c>
      <c r="D26" s="16">
        <v>15</v>
      </c>
      <c r="E26" s="16"/>
      <c r="F26" s="17">
        <f t="shared" si="0"/>
        <v>11</v>
      </c>
    </row>
    <row r="27" ht="15.75">
      <c r="D27" s="2" t="s">
        <v>12</v>
      </c>
    </row>
  </sheetData>
  <sheetProtection/>
  <mergeCells count="11">
    <mergeCell ref="A7:F7"/>
    <mergeCell ref="A11:A12"/>
    <mergeCell ref="B11:B12"/>
    <mergeCell ref="F11:F12"/>
    <mergeCell ref="A9:B9"/>
    <mergeCell ref="C9:F9"/>
    <mergeCell ref="A1:B2"/>
    <mergeCell ref="C1:E1"/>
    <mergeCell ref="C2:E2"/>
    <mergeCell ref="A4:F4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somafog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efet</dc:creator>
  <cp:keywords/>
  <dc:description/>
  <cp:lastModifiedBy>hp</cp:lastModifiedBy>
  <cp:lastPrinted>2015-10-01T08:48:09Z</cp:lastPrinted>
  <dcterms:created xsi:type="dcterms:W3CDTF">2006-07-01T09:35:23Z</dcterms:created>
  <dcterms:modified xsi:type="dcterms:W3CDTF">2023-08-29T14:23:24Z</dcterms:modified>
  <cp:category/>
  <cp:version/>
  <cp:contentType/>
  <cp:contentStatus/>
</cp:coreProperties>
</file>